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 activeTab="4"/>
  </bookViews>
  <sheets>
    <sheet name="Clasif objeto gasto" sheetId="6" r:id="rId1"/>
    <sheet name="Clasif tipo de gasto" sheetId="2" r:id="rId2"/>
    <sheet name="Clasif funcional" sheetId="1" r:id="rId3"/>
    <sheet name="Clasif programática" sheetId="5" r:id="rId4"/>
    <sheet name="Clasif fuente financ" sheetId="4" r:id="rId5"/>
  </sheets>
  <definedNames>
    <definedName name="_xlnm.Print_Area" localSheetId="0">'Clasif objeto gasto'!$A$5:$G$229</definedName>
  </definedNames>
  <calcPr calcId="124519"/>
</workbook>
</file>

<file path=xl/calcChain.xml><?xml version="1.0" encoding="utf-8"?>
<calcChain xmlns="http://schemas.openxmlformats.org/spreadsheetml/2006/main">
  <c r="G7" i="6"/>
  <c r="G9"/>
  <c r="G12"/>
  <c r="G17"/>
  <c r="G6" s="1"/>
  <c r="G22"/>
  <c r="G26"/>
  <c r="G29"/>
  <c r="G28" s="1"/>
  <c r="G38"/>
  <c r="G42"/>
  <c r="G44"/>
  <c r="G54"/>
  <c r="G61"/>
  <c r="G63"/>
  <c r="G68"/>
  <c r="G71"/>
  <c r="G81"/>
  <c r="G91"/>
  <c r="G80" s="1"/>
  <c r="G100"/>
  <c r="G109"/>
  <c r="G119"/>
  <c r="G128"/>
  <c r="G136"/>
  <c r="G142"/>
  <c r="G148"/>
  <c r="G157"/>
  <c r="G156" s="1"/>
  <c r="G164"/>
  <c r="G168"/>
  <c r="G171"/>
  <c r="G175"/>
  <c r="G176"/>
  <c r="G181"/>
  <c r="G185"/>
  <c r="G187"/>
  <c r="G189"/>
  <c r="G194"/>
  <c r="G198"/>
  <c r="G197" s="1"/>
  <c r="G204"/>
  <c r="G208"/>
  <c r="G207" s="1"/>
  <c r="G210"/>
  <c r="G211"/>
  <c r="G216"/>
  <c r="G219"/>
  <c r="G221"/>
  <c r="G223"/>
  <c r="G225"/>
  <c r="G227"/>
  <c r="G218" s="1"/>
  <c r="G229" l="1"/>
  <c r="D6" i="5"/>
  <c r="G98" i="1"/>
  <c r="G95"/>
  <c r="G93"/>
  <c r="G100" s="1"/>
  <c r="G89"/>
  <c r="G86"/>
  <c r="G84"/>
  <c r="G82"/>
  <c r="G79"/>
  <c r="G76"/>
  <c r="G74"/>
  <c r="G70"/>
  <c r="G67"/>
  <c r="G64"/>
  <c r="G58"/>
  <c r="G52"/>
  <c r="G49"/>
  <c r="G44"/>
  <c r="G38"/>
  <c r="G36"/>
  <c r="G66" s="1"/>
  <c r="G31"/>
  <c r="G26"/>
  <c r="G23"/>
  <c r="G15"/>
  <c r="G35" s="1"/>
  <c r="G10"/>
  <c r="G6"/>
  <c r="G92" l="1"/>
  <c r="G101" s="1"/>
</calcChain>
</file>

<file path=xl/sharedStrings.xml><?xml version="1.0" encoding="utf-8"?>
<sst xmlns="http://schemas.openxmlformats.org/spreadsheetml/2006/main" count="462" uniqueCount="384">
  <si>
    <t>GOBIERNO</t>
  </si>
  <si>
    <t>LEGISLACION</t>
  </si>
  <si>
    <t>JUSTICIA</t>
  </si>
  <si>
    <t>COORDINACION DE LA POLITICA DE GOBIERNO</t>
  </si>
  <si>
    <t>ASUNTOS FINANCIEROS Y HACENDARIOS</t>
  </si>
  <si>
    <t>ASUNTOS DE ORDEN PUBLICO Y DE SEGURIDAD INTERIOR</t>
  </si>
  <si>
    <t>OTROS SERVICIOS GENERALES</t>
  </si>
  <si>
    <t>Total GOBIERNO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</si>
  <si>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</si>
  <si>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</si>
  <si>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</si>
  <si>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</si>
  <si>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</si>
  <si>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</si>
  <si>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</si>
  <si>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</si>
  <si>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Total DESARROLLO SOCIAL</t>
  </si>
  <si>
    <t>DESARROLLO ECONOMICO</t>
  </si>
  <si>
    <t>ASUNTOS ECONOMICOS, COMERCIALES Y LABORALES EN GENERAL</t>
  </si>
  <si>
    <t>AGROPECUARIA, SILVICULTURA, PESCA Y CAZA</t>
  </si>
  <si>
    <t>COMBUSTIBLES Y ENERGIA (n/a)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</si>
  <si>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</si>
  <si>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</si>
  <si>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</si>
  <si>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</si>
  <si>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</si>
  <si>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</si>
  <si>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Total DESARROLLO ECONOMICO</t>
  </si>
  <si>
    <t>OTRAS NO CLASIFICADAS EN FUNCIONES ANTERIORES</t>
  </si>
  <si>
    <t>TRANSACCIONES DE LA DEUDA PUBLICA/COSTO FINANCIERO DE LA DEUDA</t>
  </si>
  <si>
    <t>TRANSFERENCIAS, PARTICIPACIONES Y APORTACIONES ENTRE DIFERENTES NIVELES Y ORDENES DE GOBIERNO</t>
  </si>
  <si>
    <t>ADEUDOS DE EJERCICIOS FISCALES ANTERIORES</t>
  </si>
  <si>
    <t>Total OTRAS NO CLASIFICADAS EN FUNCIONES ANTERIORES</t>
  </si>
  <si>
    <t>Total general</t>
  </si>
  <si>
    <t>FINALIDAD</t>
  </si>
  <si>
    <t>FUNCIÓN</t>
  </si>
  <si>
    <t>SUBFUNCIÓN</t>
  </si>
  <si>
    <t>01</t>
  </si>
  <si>
    <t>02</t>
  </si>
  <si>
    <t>LEGISLACIÓN</t>
  </si>
  <si>
    <t>FISCALIZACIÓN</t>
  </si>
  <si>
    <t>03</t>
  </si>
  <si>
    <t>04</t>
  </si>
  <si>
    <t>IMPARTIR  JUSTICIA</t>
  </si>
  <si>
    <t>PROCURACIÓN DE JUSTICIA</t>
  </si>
  <si>
    <t>RECLUSIÓN Y READAPTACIÓN SOCIAL</t>
  </si>
  <si>
    <t>DERECHOS HUMANOS</t>
  </si>
  <si>
    <t>05</t>
  </si>
  <si>
    <t>06</t>
  </si>
  <si>
    <t>07</t>
  </si>
  <si>
    <t>GUBERNATURA</t>
  </si>
  <si>
    <t>POLÍTICA INTERIOR</t>
  </si>
  <si>
    <t>PRESERVACIÓN Y CUIDADO DEL PATRIMONIO PÚBLICO</t>
  </si>
  <si>
    <t>FUNCIÓN PÚBLICA</t>
  </si>
  <si>
    <t>ASUNTOS JURÍDICOS</t>
  </si>
  <si>
    <t>ORGANIZACIÓN DE PROCESOS ELECTORALES</t>
  </si>
  <si>
    <t>POBLACIÓN</t>
  </si>
  <si>
    <t>ASUNTOS FINANCIEROS</t>
  </si>
  <si>
    <t>ASUNTOS HACENDARIOS</t>
  </si>
  <si>
    <t>POLICÍA</t>
  </si>
  <si>
    <t>PROTECCIÓN CIVIL</t>
  </si>
  <si>
    <t>OTROS ASUNTOS DE ORDEN PÚBLICO Y SEGURIDAD</t>
  </si>
  <si>
    <t>SISTEMA NACIONAL DE SEGURIDAD PÚBLICA</t>
  </si>
  <si>
    <t>SERVICIOS REGISTRALES, ADMINISTRATIVOS Y PATRIMONIALES</t>
  </si>
  <si>
    <t>SERVICIOS DE COMUNICACIÓN Y MEDIOS</t>
  </si>
  <si>
    <t>ACCESO A LA INFORMACIÓN PÚBLICA GUBERNAMENTAL</t>
  </si>
  <si>
    <t>PROTECCIÓN DE LA DIVERSIDAD BIOLÓGICA Y DEL PAISAJE</t>
  </si>
  <si>
    <t>URBANIZACIÓN</t>
  </si>
  <si>
    <t>DESARROLLO COMUNITARIO</t>
  </si>
  <si>
    <t>ABASTECIMIENTO DE AGUA</t>
  </si>
  <si>
    <t>VIVIENDA</t>
  </si>
  <si>
    <t>SERVICIOS COMUNALES</t>
  </si>
  <si>
    <t>PRESTACIÓN DE SERVICIOS DE SALUD A LA COMUNIDAD</t>
  </si>
  <si>
    <t>PRESTACIÓN DE SERVICIOS DE SALUD A LA PERSONA</t>
  </si>
  <si>
    <t>RECTORÍA DEL SISTEMA DE SALUD</t>
  </si>
  <si>
    <t>PROTECCIÓN SOCIAL EN SALUD</t>
  </si>
  <si>
    <t>EDUCACIÓN BÁSICA</t>
  </si>
  <si>
    <t>EDUCACIÓN MEDIA SUPERIOR</t>
  </si>
  <si>
    <t>EDUCACIÓN SUPERIOR</t>
  </si>
  <si>
    <t>EDUCACIÓN PARA ADULTOS</t>
  </si>
  <si>
    <t>OTROS SERVICIOS EDUCATIVOS Y ACTIVIDADES INHERENTES</t>
  </si>
  <si>
    <t>DEPORTE Y RECREACIÓN</t>
  </si>
  <si>
    <t>CULTURA</t>
  </si>
  <si>
    <t>FAMILIA E HIJOS</t>
  </si>
  <si>
    <t>ALIMENTACIÓN Y NUTRICIÓN</t>
  </si>
  <si>
    <t>INDÍGENAS</t>
  </si>
  <si>
    <t>OTROS GRUPOS VULNERABLES</t>
  </si>
  <si>
    <t>OTROS DE SEGURIDAD SOCIAL Y ASISTENCIA SOCIAL</t>
  </si>
  <si>
    <t>ASUNTOS ECONÓMICOS Y COMERCIALES EN GENERAL</t>
  </si>
  <si>
    <t>ASUNTOS LABORALES GENERALES</t>
  </si>
  <si>
    <t>AGROPECUARIA</t>
  </si>
  <si>
    <t>SILVICULTURA</t>
  </si>
  <si>
    <t>ACUACULTURA, PESCA Y CAZA</t>
  </si>
  <si>
    <t>ENERGÍA NO ELÉCTRICA (N/A)</t>
  </si>
  <si>
    <t>EXTRACCIÓN DE RECURSOS MINERALES EXCEPTO LOS COMBUSTIBLES MINERALES</t>
  </si>
  <si>
    <t>MANUFACTURAS</t>
  </si>
  <si>
    <t>TRANSPORTE POR CARRETERA</t>
  </si>
  <si>
    <t>OTROS RELACIONADOS CON TRANSPORTE</t>
  </si>
  <si>
    <t>DESARROLLO TECNOLÓGICO</t>
  </si>
  <si>
    <t>SERVICIOS CIENTÍFICOS Y TECNOLÓGICOS</t>
  </si>
  <si>
    <t>COMERCIO, DISTRIBUCIÓN, ALMACENAMIENTO Y DEPÓSITO</t>
  </si>
  <si>
    <t>OTROS ASUNTOS ECONÓMICOS</t>
  </si>
  <si>
    <t>DEUDA PÚBLICA INTERNA</t>
  </si>
  <si>
    <t>PARTICIPACIONES ENTRE DIFERENTES NIVELES Y ORDENES DE GOBIERNO</t>
  </si>
  <si>
    <t>APORTACIONES ENTRE DIFERENTES NIVELES Y ORDENES DE GOBIERNO</t>
  </si>
  <si>
    <t>Total</t>
  </si>
  <si>
    <t>Importe</t>
  </si>
  <si>
    <t>TOTAL</t>
  </si>
  <si>
    <t>COSTO FINANCIERO, DEUDA O APOYOS A DEUDORES Y AHORRADORES DE LA BANCA</t>
  </si>
  <si>
    <t>PARTICIPACIONES A ENTIDADES FEDERATIVAS Y MUNICIPIOS</t>
  </si>
  <si>
    <t>GASTO FEDERALIZADO</t>
  </si>
  <si>
    <t>PROGRAMAS  DE GASTO FEDERALIZADO (GOBIERNO FEDERAL)</t>
  </si>
  <si>
    <t>APORTACIONES DE SEGURIDAD SOCIAL</t>
  </si>
  <si>
    <t>PENSIONES Y JUBILACIONES</t>
  </si>
  <si>
    <t>OBLIGACIONES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</si>
  <si>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</si>
  <si>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</si>
  <si>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</si>
  <si>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</si>
  <si>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</si>
  <si>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REGULACIÓN Y SUPERVISIÓN</t>
  </si>
  <si>
    <t>PROMOCIÓN Y FOMENTO</t>
  </si>
  <si>
    <t>PLANEACIÓN, SEGUIMIENTO Y EVALUACIÓN DE POLÍTICAS PÚBLICAS</t>
  </si>
  <si>
    <t>PRESTACIÓN DE SERVICIOS PÚBLICOS</t>
  </si>
  <si>
    <t>DESEMPEÑO DE LAS FUNCIONES</t>
  </si>
  <si>
    <t>OTROS SUBSIDIOS</t>
  </si>
  <si>
    <t>SUJETOS A REGLAS DE OPERACIÓN</t>
  </si>
  <si>
    <t>SUBSIDIOS</t>
  </si>
  <si>
    <t>PROGRAMAS</t>
  </si>
  <si>
    <t>IMPORTE</t>
  </si>
  <si>
    <t>PROGRAMAS PRESUPUESTARIOS</t>
  </si>
  <si>
    <t>Presupuesto 2016</t>
  </si>
  <si>
    <t>Clasificación Programática</t>
  </si>
  <si>
    <t>GOBIERNO DEL ESTADO DE SONORA</t>
  </si>
  <si>
    <t xml:space="preserve">ADEFAS  </t>
  </si>
  <si>
    <t>ADEUDOS DE EJERCICIOS FISCALES ANTERIORES(ADEFAS)</t>
  </si>
  <si>
    <t xml:space="preserve">APOYOS A AHORRADORES Y DEUDORES DEL SISTEMA FINAN.NACIONAL  </t>
  </si>
  <si>
    <t>APOYOS FINANCIEROS</t>
  </si>
  <si>
    <t xml:space="preserve">COSTOS POR COBERTURAS  </t>
  </si>
  <si>
    <t>COSTOS POR COBERTURAS</t>
  </si>
  <si>
    <t xml:space="preserve">INTERESES DE LA DEUDA INTERNA CON INSTITUCIONES DE CREDITO  </t>
  </si>
  <si>
    <t>INTERESES DE LA DEUDA PUBLICA</t>
  </si>
  <si>
    <t xml:space="preserve">AMORTIZACION DE DEUDA INTERNA CON INSTITUCIONES DE CREDITO  </t>
  </si>
  <si>
    <t>AMORTIZACION DE LA DEUDA PUBLICA</t>
  </si>
  <si>
    <t>DEUDA PÚBLICA</t>
  </si>
  <si>
    <t xml:space="preserve">APORTACIONES DE LA FEDERACION A MUNICIPIOS  </t>
  </si>
  <si>
    <t>APORTACIONES</t>
  </si>
  <si>
    <t xml:space="preserve">OTROS CONCEPS.PARTICIPABLES DE FED.A MUNICIPIOS  </t>
  </si>
  <si>
    <t xml:space="preserve">PARTICIPACIONES DE ENTIDADES FEDERATIVAS A LOS MUNICIPIOS  </t>
  </si>
  <si>
    <t xml:space="preserve">FONDO DE FOMENTO MUNICIPAL  </t>
  </si>
  <si>
    <t xml:space="preserve">FONDO GENERAL DE PARTICIPACIONES  </t>
  </si>
  <si>
    <t>PARTICIPACIONES</t>
  </si>
  <si>
    <t>PARTICIPACIONES Y APORTACIONES</t>
  </si>
  <si>
    <t xml:space="preserve">OTRAS EROGACIONES ESPECIALES  </t>
  </si>
  <si>
    <t>PROVISIONES P/CONTINGENCIAS Y OTRAS EROGACIONES ESPECIALES</t>
  </si>
  <si>
    <t>INVERSIONES FINANCIERAS Y OTRAS PROVISIONES</t>
  </si>
  <si>
    <t xml:space="preserve">CONSTRUCCION DE VIAS DE COMUNICACION  </t>
  </si>
  <si>
    <t xml:space="preserve">EDIFICACION NO HABITACIONAL  </t>
  </si>
  <si>
    <t>OBRA PUBLICA EN BIENES PROPIOS</t>
  </si>
  <si>
    <t xml:space="preserve">INSTALACIONES Y EQUIPAMIENTO EN CONSTRUCCIONES  </t>
  </si>
  <si>
    <t xml:space="preserve">DIVISION TERRENOS Y CONSTRUCCION DE OBRAS DE URBANIZACION  </t>
  </si>
  <si>
    <t>CONSTR.OBRAS ABAS.AGUA,PETROLEO,GAS,ELEC.Y TELECOMUN.</t>
  </si>
  <si>
    <t>OBRA PUBLICA EN BIENES DE DOMINIO PUBLICO</t>
  </si>
  <si>
    <t>INVERSIÓN PÚBLICA</t>
  </si>
  <si>
    <t xml:space="preserve">LICENCIAS INFORMATICAS E INTELECTUALES  </t>
  </si>
  <si>
    <t xml:space="preserve">SOFTWARE  </t>
  </si>
  <si>
    <t>ACTIVOS INTANGIBLES</t>
  </si>
  <si>
    <t xml:space="preserve">EQ.GENERACION ELECTRICA, APARATOS Y ACCESORIOS ELECTRICOS  </t>
  </si>
  <si>
    <t xml:space="preserve">EQUIPO DE COMUNICACION Y TELECOMUNICACION  </t>
  </si>
  <si>
    <t xml:space="preserve">MAQUINARIA Y EQUIPO DE CONSTRUCCION  </t>
  </si>
  <si>
    <t xml:space="preserve">MAQUINARIA Y EQUIPO INDUSTRIAL  </t>
  </si>
  <si>
    <t>MAQUINARIA, OTROS EQUIPOS Y HERRAMIENTAS</t>
  </si>
  <si>
    <t xml:space="preserve">EQUIPO DE DEFENSA Y SEGURIDAD  </t>
  </si>
  <si>
    <t>EQUIPO DE DEFENSA Y SEGURIDAD</t>
  </si>
  <si>
    <t xml:space="preserve">VEHICULOS Y EQUIPO TERRESTRE  </t>
  </si>
  <si>
    <t>VEHICULOS Y EQUIPO DE TRANSPORTE</t>
  </si>
  <si>
    <t xml:space="preserve">OTRO MOBILIARIO Y EQUIPO EDUCACIONAL Y RECREATIVO  </t>
  </si>
  <si>
    <t xml:space="preserve">CAMARAS FOTOGRAFICAS Y DE VIDEO  </t>
  </si>
  <si>
    <t xml:space="preserve">EQUIPOS Y APARATOS AUDIOVISUALES  </t>
  </si>
  <si>
    <t>MOBILIARIO Y EQUIPO EDUCACIONAL Y RECREATIVO</t>
  </si>
  <si>
    <t xml:space="preserve">OTROS MOBILIARIOS Y EQUIPOS DE ADMINISTRACION  </t>
  </si>
  <si>
    <t xml:space="preserve">EQUIPO DE COMPUTO Y DE TECNOLOGIAS DE LA INFORMACION  </t>
  </si>
  <si>
    <t xml:space="preserve">MUEBLES, EXCEPTO DE OFICINA Y ESTANTERIA  </t>
  </si>
  <si>
    <t xml:space="preserve">MUEBLES DE OFICINA Y ESTANTERIA  </t>
  </si>
  <si>
    <t>MOBILIARIO Y EQUIPO DE ADMINISTRACION</t>
  </si>
  <si>
    <t>BIENES MUEBLES, INMUEBLES E INTANGIBLES</t>
  </si>
  <si>
    <t xml:space="preserve">AYUDAS SOCIALES A INSTITUCIONES SIN FINES DE LUCRO  </t>
  </si>
  <si>
    <t xml:space="preserve">BECAS Y OTRAS AYUDAS PARA PROGRAMAS DE CAPACITACION  </t>
  </si>
  <si>
    <t xml:space="preserve">AYUDAS SOCIALES A PERSONAS  </t>
  </si>
  <si>
    <t>AYUDAS SOCIALES</t>
  </si>
  <si>
    <t xml:space="preserve">SUBSIDIOS A LA INVERSION  </t>
  </si>
  <si>
    <t xml:space="preserve">SUBSIDIOS A LA PRODUCCION  </t>
  </si>
  <si>
    <t>SUBSIDIOS Y SUBVENCIONES</t>
  </si>
  <si>
    <t xml:space="preserve">TRANSF.A FID.DE ENTIDADES FEDERATIVAS Y MUNICIPIOS  </t>
  </si>
  <si>
    <t xml:space="preserve">TRANSF.OTORGADAS A ENTIDADES FEDERATIVAS Y MUNICIPIOS  </t>
  </si>
  <si>
    <t>TRANSF.OTORGADAS A PARAESTATALES NO EMPRE.Y NO FINAN.</t>
  </si>
  <si>
    <t>TRANSFERENCIAS AL RESTO DEL SECTOR PUBLICO</t>
  </si>
  <si>
    <t>TRANSF.INTERNAS OTORGADAS A FID.PUB.EMPRE.Y NO FINANCIERAS</t>
  </si>
  <si>
    <t>TRANSF.INTERNAS OTORGADAS A PARAESTATAL.NO EMPRE.Y NO FINAN.</t>
  </si>
  <si>
    <t xml:space="preserve">ASIGNACIONES PRESUPUESTARIAS A ORGANOS AUTONOMOS  </t>
  </si>
  <si>
    <t xml:space="preserve">ASIGNACIONES PRESUPUESTARIAS AL PODER JUDICIAL  </t>
  </si>
  <si>
    <t xml:space="preserve">ASIGNACIONES PRESUPUESTARIAS AL PODER LEGISLATIVO  </t>
  </si>
  <si>
    <t xml:space="preserve">ASIGNACIONES PRESUPUESTARIAS AL PODER EJECUTIVO  </t>
  </si>
  <si>
    <t>TRANSFERENCIAS INTERNAS Y ASIGNACIONES AL SECTOR PUBLICO</t>
  </si>
  <si>
    <t>TRANSFERENCIAS, ASIGNACIONES, SUBSIDIOS Y OTRAS AYUDAS</t>
  </si>
  <si>
    <t xml:space="preserve">OTROS SERVICIOS GENERALES  </t>
  </si>
  <si>
    <t xml:space="preserve">OTROS GASTOS POR RESPONSABILIDADES  </t>
  </si>
  <si>
    <t xml:space="preserve">PENAS, MULTAS, ACCESORIOS Y ACTUALIZACIONES  </t>
  </si>
  <si>
    <t xml:space="preserve">SENTENCIAS Y RESOLUCIONES POR AUTORIDAD COMPETENTE  </t>
  </si>
  <si>
    <t xml:space="preserve">IMPUESTOS Y DERECHOS DE IMPORTACION  </t>
  </si>
  <si>
    <t xml:space="preserve">IMPUESTOS Y DERECHOS  </t>
  </si>
  <si>
    <t xml:space="preserve">SERVICIOS FUNERARIOS Y DE CEMENTERIOS  </t>
  </si>
  <si>
    <t xml:space="preserve">GASTOS DE REPRESENTACION  </t>
  </si>
  <si>
    <t xml:space="preserve">EXPOSICIONES  </t>
  </si>
  <si>
    <t xml:space="preserve">CONGRESOS Y CONVENCIONES  </t>
  </si>
  <si>
    <t xml:space="preserve">GASTOS DE ORDEN SOCIAL Y CULTURAL  </t>
  </si>
  <si>
    <t xml:space="preserve">GASTOS DE CEREMONIAL  </t>
  </si>
  <si>
    <t>SERVICIOS OFICIALES</t>
  </si>
  <si>
    <t xml:space="preserve">OTROS SERVICIOS DE TRASLADO Y HOSPEDAJE  </t>
  </si>
  <si>
    <t xml:space="preserve">VIATICOS EN EL EXTRANJERO  </t>
  </si>
  <si>
    <t xml:space="preserve">VIATICOS EN EL PAIS  </t>
  </si>
  <si>
    <t xml:space="preserve">PASAJES TERRESTRES  </t>
  </si>
  <si>
    <t xml:space="preserve">PASAJES AEREOS  </t>
  </si>
  <si>
    <t>SERVICIOS DE TRASLADO Y VIATICOS</t>
  </si>
  <si>
    <t xml:space="preserve">OTROS SERVICIOS DE INFORMACION  </t>
  </si>
  <si>
    <t>SERV.CREACION Y DIFUS.CONTENIDO EXCLUSIVAMENTE POR INTERNET</t>
  </si>
  <si>
    <t xml:space="preserve">SERVICIOS DE LA INDUSTRIA FILMICA, DEL SONIDO Y DEL VIDEO  </t>
  </si>
  <si>
    <t xml:space="preserve">SERVICIOS DE REVELADO DE FOTOGRAFIAS  </t>
  </si>
  <si>
    <t>SERV,CREATIVIDAD,REPRODUC.,PRODUC.PUBLIC.,EXCEPTO INTERNET</t>
  </si>
  <si>
    <t>DIFUS.XRADIO,TV DE MENSAJES COMER.P/VENTA DE BIENES O SERV.</t>
  </si>
  <si>
    <t>DIFUS.XRADIO,TV,OTROS MEDIOS D MENSAJES S/PROG.Y ACTV.GUBER.</t>
  </si>
  <si>
    <t>SERVICIOS DE COMUNICACION SOCIAL Y PUBLICIDAD</t>
  </si>
  <si>
    <t xml:space="preserve">SERVICIOS DE JARDINERIA Y FUMIGACION  </t>
  </si>
  <si>
    <t xml:space="preserve">SERVICIOS DE LIMPIEZA Y MANEJO DE DESECHOS  </t>
  </si>
  <si>
    <t>INSTL.,REP.Y MTTO.DE MAQUINARIA,OTROS EQUIPOS Y  HERRAMIENTA</t>
  </si>
  <si>
    <t xml:space="preserve">REPARACION Y MANTENIMIENTO DE EQUIPO DE TRANSPORTE  </t>
  </si>
  <si>
    <t>INSTL.,REP.Y MTTO.EQ.E INSTRUMENTAL MEDICO Y DE LABORATORIO</t>
  </si>
  <si>
    <t>INSTL.,REP.Y MTTO.EQ.COMPUTO Y TECNOLOGIA DE LA INFORMACION</t>
  </si>
  <si>
    <t>INSTL,REP.Y MTTO.MOB.Y EQ.DE ADMIN.,EDUCACIONAL Y RECREATIVO</t>
  </si>
  <si>
    <t xml:space="preserve">CONSERVACION Y MANTENIMIENTO MENOR DE INMUEBLES  </t>
  </si>
  <si>
    <t>SERV.DE INSTALACION,REPARACION,MANTENIMIENTO Y CONSERVACION</t>
  </si>
  <si>
    <t xml:space="preserve">SERVICIOS FINANCIEROS, BANCARIOS Y COMERCIALES INTEGRALES  </t>
  </si>
  <si>
    <t xml:space="preserve">COMISIONES POR VENTAS  </t>
  </si>
  <si>
    <t xml:space="preserve">FLETES Y MANIOBRAS  </t>
  </si>
  <si>
    <t xml:space="preserve">ALMACENAJE, ENVASE Y EMBALAJE  </t>
  </si>
  <si>
    <t xml:space="preserve">SEGURO DE BIENES PATRIMONIALES  </t>
  </si>
  <si>
    <t xml:space="preserve">SEGUROS DE RESPONSABILIDAD PATRIMONIAL Y FIANZAS  </t>
  </si>
  <si>
    <t xml:space="preserve">SERVICIOS DE RECAUDACION, TRASLADO Y CUSTODIA DE VALORES  </t>
  </si>
  <si>
    <t xml:space="preserve">SERVICIOS DE COBRANZA, INVESTIGACION CREDITICIA Y SIMILAR  </t>
  </si>
  <si>
    <t xml:space="preserve">SERVICIOS FINANCIEROS Y BANCARIOS  </t>
  </si>
  <si>
    <t>SERVICIOS FINANCIEROS, BANCARIOS Y COMERCIALES</t>
  </si>
  <si>
    <t xml:space="preserve">SERVICIOS PROFESIONALES, CIENTIFICOS Y TECNICOS INTEGRALES  </t>
  </si>
  <si>
    <t xml:space="preserve">SERVICIOS DE VIGILANCIA  </t>
  </si>
  <si>
    <t xml:space="preserve">SERVICIOS APOYO ADMTVO,TRADUCCION,FOTOCOPIADO E IMPRESION  </t>
  </si>
  <si>
    <t xml:space="preserve">SERVICIOS DE INVESTIGACION CIENTIFICA Y DESARROLLO  </t>
  </si>
  <si>
    <t xml:space="preserve">SERVICIOS DE CAPACITACION  </t>
  </si>
  <si>
    <t>SERVS.CONSULTORIA ADMTVA,PROCESOS,TECNICA Y TEC.INFORMACION</t>
  </si>
  <si>
    <t>SERVS.DISEÑO,ARQUITECTURA, ING.Y ACTIVIDADES RELACIONADAS</t>
  </si>
  <si>
    <t xml:space="preserve">SERVS.LEGALES, DE CONTABILIDAD, AUDITORIA Y RELACIONADOS  </t>
  </si>
  <si>
    <t>SERV.PROFESIONALES,CIENTIFICOS,TECNICOS Y OTROS SERVICIOS</t>
  </si>
  <si>
    <t xml:space="preserve">OTROS ARRENDAMIENTOS  </t>
  </si>
  <si>
    <t xml:space="preserve">ARRENDAMIENTO FINANCIERO  </t>
  </si>
  <si>
    <t xml:space="preserve">ARRENDAMIENTO DE ACTIVOS INTANGIBLES  </t>
  </si>
  <si>
    <t xml:space="preserve">ARRENDAMIENTO DE MAQUINARIA, OTROS EQUIPOS Y HERRAMIENTAS  </t>
  </si>
  <si>
    <t xml:space="preserve">ARRENDAMIENTO DE EQUIPO DE TRANSPORTE  </t>
  </si>
  <si>
    <t>ARREND.MOB.Y EQ.ADMINISTRACION,EDUCACIONAL Y RECREATIVO</t>
  </si>
  <si>
    <t xml:space="preserve">ARRENDAMIENTO DE EDIFICIOS  </t>
  </si>
  <si>
    <t xml:space="preserve">ARRENDAMIENTO DE TERRENOS  </t>
  </si>
  <si>
    <t>SERVICIOS DE ARRENDAMIENTO</t>
  </si>
  <si>
    <t xml:space="preserve">SERVICIOS INTEGRALES Y OTROS SERVICIOS  </t>
  </si>
  <si>
    <t xml:space="preserve">SERVICIOS POSTALES Y TELEGRAFICOS  </t>
  </si>
  <si>
    <t xml:space="preserve">SERVS. ACCESO INTERNET,REDES Y PROCESAMIENTO INFORMACION  </t>
  </si>
  <si>
    <t xml:space="preserve">SERVICIOS DE TELECOMUNICACIONES Y SATELITES  </t>
  </si>
  <si>
    <t xml:space="preserve">TELEFONIA CELULAR  </t>
  </si>
  <si>
    <t xml:space="preserve">TELEFONIA TRADICIONAL  </t>
  </si>
  <si>
    <t xml:space="preserve">AGUA  </t>
  </si>
  <si>
    <t xml:space="preserve">GAS  </t>
  </si>
  <si>
    <t xml:space="preserve">ENERGIA ELECTRICA  </t>
  </si>
  <si>
    <t>SERVICIOS BASICOS</t>
  </si>
  <si>
    <t>SERVICIOS GENERALES</t>
  </si>
  <si>
    <t xml:space="preserve">REFACCIONES Y ACCESORIOS MENORES OTROS BIENES MUEBLES  </t>
  </si>
  <si>
    <t xml:space="preserve">REF.Y ACCES.MENORES DE MAQUINARIA Y OTROS EQUIPOS  </t>
  </si>
  <si>
    <t xml:space="preserve">REF.Y ACCES.MENORES DE EQUIPO DE DEFENSA Y SEGURIDAD  </t>
  </si>
  <si>
    <t xml:space="preserve">REFACCIONES Y ACCESORIOS MENORES DE EQUIPO DE TRANSPORTE  </t>
  </si>
  <si>
    <t>REF.Y ACCES.MENORES DE EQ.COMPUTO Y TEC.DE INFORMACION</t>
  </si>
  <si>
    <t>REF.Y ACCES.MENORES DE MOB.Y EQ.DE ADMIN.,EDUCA.Y RECREATIVO</t>
  </si>
  <si>
    <t xml:space="preserve">REFACCIONES Y ACCESORIOS MENORES DE EDIFICIOS  </t>
  </si>
  <si>
    <t xml:space="preserve">HERRAMIENTAS MENORES  </t>
  </si>
  <si>
    <t>HERRAMIENTAS, REFACCIONES Y ACCESORIOS MENORES</t>
  </si>
  <si>
    <t xml:space="preserve">PRENDAS DE PROTECCION PARA SEGURIDAD PUBLICA Y NACIONAL  </t>
  </si>
  <si>
    <t xml:space="preserve">MATERIALES DE SEGURIDAD PUBLICA  </t>
  </si>
  <si>
    <t>MATERIALES Y SUMINISTROS PARA SEGURIDAD</t>
  </si>
  <si>
    <t xml:space="preserve">BLANCOS Y OTROS PRODS.TEXTILES, EXCEPTO PRENDAS VESTIR  </t>
  </si>
  <si>
    <t xml:space="preserve">ARTICULOS DEPORTIVOS  </t>
  </si>
  <si>
    <t xml:space="preserve">PRENDAS DE SEGURIDAD Y PROTECCION PERSONAL  </t>
  </si>
  <si>
    <t xml:space="preserve">VESTUARIO Y UNIFORMES  </t>
  </si>
  <si>
    <t>VESTUARIO,BLANCOS,PRENDAS DE PROTECCION Y ARTS.DEPORTIVOS</t>
  </si>
  <si>
    <t xml:space="preserve">COMBUSTIBLES, LUBRICANTES Y  ADITIVOS  </t>
  </si>
  <si>
    <t>COMBUSTIBLES, LUBRICANTES Y ADITIVOS</t>
  </si>
  <si>
    <t xml:space="preserve">FIBRAS SINTETICAS, HULES, PLASTICOS Y DERIVADOS  </t>
  </si>
  <si>
    <t xml:space="preserve">MATERIALES, ACCESORIOS Y SUMINISTROS DE LABORATORIO  </t>
  </si>
  <si>
    <t xml:space="preserve">MATERIALES, ACCESORIOS Y SUMINISTROS MEDICOS  </t>
  </si>
  <si>
    <t xml:space="preserve">MEDICINAS Y PRODUCTOS FARMACEUTICOS  </t>
  </si>
  <si>
    <t xml:space="preserve">FERTILIZANTES, PESTICIDAS Y OTROS AGROQUIMICOS  </t>
  </si>
  <si>
    <t xml:space="preserve">PRODUCTOS QUIMICOS BASICOS  </t>
  </si>
  <si>
    <t>PRODUCTOS QUIMICOS, FARMACEUTICOS Y DE LABORATORIO</t>
  </si>
  <si>
    <t xml:space="preserve">OTROS MATERIALES Y ARTICULOS DE CONSTRUCCION Y REPARACION  </t>
  </si>
  <si>
    <t xml:space="preserve">MATERIALES COMPLEMENTARIOS  </t>
  </si>
  <si>
    <t xml:space="preserve">ARTICULOS METALICOS PARA LA CONSTRUCCION  </t>
  </si>
  <si>
    <t xml:space="preserve">MATERIAL ELECTRICO Y ELECTRONICO  </t>
  </si>
  <si>
    <t xml:space="preserve">VIDRIO Y PRODUCTOS DE VIDRIO  </t>
  </si>
  <si>
    <t xml:space="preserve">MADERA Y PRODUCTOS DE MADERA  </t>
  </si>
  <si>
    <t xml:space="preserve">CAL, YESO Y PRODUCTOS DE YESO  </t>
  </si>
  <si>
    <t xml:space="preserve">CEMENTO Y PRODUCTOS DE CONCRETO  </t>
  </si>
  <si>
    <t xml:space="preserve">PRODUCTOS MINERALES NO METALICOS  </t>
  </si>
  <si>
    <t>MATERIALES Y ARTICULOS DE CONSTRUCCION Y DE REPARACION</t>
  </si>
  <si>
    <t>PRODS.METALIC.Y A BASE MINERAL.NO METALIC.ADQ.COMO MAT.PRIMA</t>
  </si>
  <si>
    <t>MTLS.PRIMAS Y MATERIALES DE PRODUCCION Y COMERCIALIZACION</t>
  </si>
  <si>
    <t xml:space="preserve">UTENSILIOS PARA EL SERVICIO DE ALIMENTACION  </t>
  </si>
  <si>
    <t xml:space="preserve">PRODUCTOS ALIMENTICIOS PARA ANIMALES  </t>
  </si>
  <si>
    <t xml:space="preserve">PRODUCTOS ALIMENTICIOS PARA PERSONAS  </t>
  </si>
  <si>
    <t>ALIMENTOS Y UTENSILIOS</t>
  </si>
  <si>
    <t xml:space="preserve">MTS.P/REGISTRO E IDENTIFICACION BIENES Y PERSONAS  </t>
  </si>
  <si>
    <t xml:space="preserve">MATERIALES Y UTILES DE ENSEÑANZA </t>
  </si>
  <si>
    <t xml:space="preserve">MATERIAL DE LIMPIEZA  </t>
  </si>
  <si>
    <t xml:space="preserve">MATERIAL IMPRESO E INFORMACION DIGITAL  </t>
  </si>
  <si>
    <t>MTLS.,UTILES Y EQ.MENORES DE TEC.DE INFORMACION Y COMUNIC.</t>
  </si>
  <si>
    <t xml:space="preserve">MATERIAL ESTADISTICO Y GEOGRAFICO  </t>
  </si>
  <si>
    <t xml:space="preserve">MATERIALES Y UTILES DE IMPRESION Y REPRODUCCION  </t>
  </si>
  <si>
    <t xml:space="preserve">MATERIALES, UTILES Y EQUIPOS MENORES DE OFICINA  </t>
  </si>
  <si>
    <t>MTLS.ADMINISTRACION,EMISION DOCUMENTOS Y ARTICULOS OFICIALES</t>
  </si>
  <si>
    <t>MATERIALES Y SUMINISTROS</t>
  </si>
  <si>
    <t xml:space="preserve">ESTIMULOS  </t>
  </si>
  <si>
    <t>PAGO DE ESTIMULOS A SERVIDORES PUBLICOS</t>
  </si>
  <si>
    <t xml:space="preserve">OTRAS PRESTACIONES SOCIALES Y ECONOMICAS  </t>
  </si>
  <si>
    <t xml:space="preserve">PRESTACIONES CONTRACTUALES  </t>
  </si>
  <si>
    <t xml:space="preserve">CUOTAS PARA EL FONDO DE AHORRO Y FONDO DE TRABAJO  </t>
  </si>
  <si>
    <t>OTRAS PRESTACIONES SOCIALES Y ECONOMICAS</t>
  </si>
  <si>
    <t xml:space="preserve">APORTACIONES PARA SEGUROS  </t>
  </si>
  <si>
    <t xml:space="preserve">APORTACIONES AL SISTEMA PARA EL RETIRO  </t>
  </si>
  <si>
    <t xml:space="preserve">APORTACIONES A FONDOS DE VIVIENDA  </t>
  </si>
  <si>
    <t xml:space="preserve">APORTACIONES DE SEGURIDAD SOCIAL  </t>
  </si>
  <si>
    <t>SEGURIDAD SOCIAL</t>
  </si>
  <si>
    <t xml:space="preserve">HONORARIOS ESPECIALES  </t>
  </si>
  <si>
    <t xml:space="preserve">COMPENSACIONES  </t>
  </si>
  <si>
    <t xml:space="preserve">PRIMAS DE VACACIONES,DOMINICAL GRATIFICACION DE FIN DE AÑO  </t>
  </si>
  <si>
    <t xml:space="preserve">PRIMAS POR AÑOS DE SERVICIOS EFECTIVOS PRESTADOS  </t>
  </si>
  <si>
    <t>REMUNERACIONES ADICIONALES Y ESPECIALES</t>
  </si>
  <si>
    <t xml:space="preserve">SUELDOS BASE AL PERSONAL EVENTUAL  </t>
  </si>
  <si>
    <t xml:space="preserve">HONORARIOS ASIMILABLES A SALARIOS  </t>
  </si>
  <si>
    <t>REMUNERACIONES AL PERSONAL DE CARACTER TRANSITORIO</t>
  </si>
  <si>
    <t xml:space="preserve">SUELDOS BASE AL PERSONAL PERMANENTE  </t>
  </si>
  <si>
    <t>REMUNERACIONES AL PERSONAL DE CARACTER PERMANENTE</t>
  </si>
  <si>
    <t>SERVICIOS PERSONALES</t>
  </si>
  <si>
    <t>PARTIDA GENERICA</t>
  </si>
  <si>
    <t>CONCEPTO</t>
  </si>
  <si>
    <t>CAPITULO</t>
  </si>
  <si>
    <t>Clasificador por Objeto del Gasto a Nivel Partida Genérica</t>
  </si>
  <si>
    <t>Clasificación Fuente de Financiamiento</t>
  </si>
  <si>
    <t>Clasificación Funcional</t>
  </si>
  <si>
    <t>Clasificación por Tipo de Gasto</t>
  </si>
  <si>
    <t>1. Recursos fiscales</t>
  </si>
  <si>
    <t>2. Financiamientos internos</t>
  </si>
  <si>
    <t>5. Recursos federales</t>
  </si>
  <si>
    <t xml:space="preserve">S </t>
  </si>
  <si>
    <t>U</t>
  </si>
  <si>
    <t>E</t>
  </si>
  <si>
    <t xml:space="preserve">P </t>
  </si>
  <si>
    <t>F</t>
  </si>
  <si>
    <t>G</t>
  </si>
  <si>
    <t>R</t>
  </si>
  <si>
    <t>K</t>
  </si>
  <si>
    <t>M</t>
  </si>
  <si>
    <t xml:space="preserve">O </t>
  </si>
  <si>
    <t>J</t>
  </si>
  <si>
    <t>T</t>
  </si>
  <si>
    <t>I</t>
  </si>
  <si>
    <t>C</t>
  </si>
  <si>
    <t>D</t>
  </si>
  <si>
    <t>H</t>
  </si>
  <si>
    <t>1. Gasto Corriente</t>
  </si>
  <si>
    <t>2. Gasto de Capital</t>
  </si>
  <si>
    <t>3. Amortización de la Deuda y Disminución de Pasivos</t>
  </si>
  <si>
    <t>5. Participaciones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</si>
</sst>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3" formatCode="_-* #,##0.00_-;\-* #,##0.00_-;_-* &quot;-&quot;??_-;_-@_-"/>
    <numFmt numFmtId="164" formatCode="_(* #,##0.00_);_(* \(#,##0.00\);_(* &quot;-&quot;??_);_(@_)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9" fillId="0" borderId="0" applyFont="0" applyFill="0" applyBorder="0" applyAlignment="0" applyProtection="0"/>
    <xf numFmtId="0" fontId="12" fillId="0" borderId="0" applyNumberFormat="0" applyBorder="0" applyAlignment="0"/>
    <xf numFmtId="164" fontId="12" fillId="0" borderId="0" applyFont="0" applyFill="0" applyBorder="0" applyAlignment="0" applyProtection="0"/>
    <xf numFmtId="0" fontId="9" fillId="0" borderId="0"/>
    <xf numFmtId="0" fontId="15" fillId="0" borderId="0"/>
    <xf numFmtId="0" fontId="10" fillId="0" borderId="0"/>
    <xf numFmtId="0" fontId="9" fillId="0" borderId="0"/>
    <xf numFmtId="0" fontId="9" fillId="0" borderId="0"/>
    <xf numFmtId="4" fontId="16" fillId="2" borderId="0" applyNumberFormat="0" applyProtection="0">
      <alignment horizontal="left" vertical="center" indent="1"/>
    </xf>
    <xf numFmtId="4" fontId="17" fillId="2" borderId="16" applyNumberFormat="0" applyProtection="0">
      <alignment horizontal="left" vertical="center" indent="1"/>
    </xf>
  </cellStyleXfs>
  <cellXfs count="111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4" fontId="7" fillId="0" borderId="7" xfId="0" applyNumberFormat="1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/>
    </xf>
    <xf numFmtId="4" fontId="8" fillId="0" borderId="3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8" fontId="0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10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11" fillId="0" borderId="11" xfId="0" applyNumberFormat="1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4" fontId="10" fillId="0" borderId="1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4" fontId="10" fillId="0" borderId="14" xfId="0" applyNumberFormat="1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10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4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Fill="1" applyAlignment="1" applyProtection="1">
      <alignment horizontal="center"/>
    </xf>
    <xf numFmtId="0" fontId="14" fillId="0" borderId="0" xfId="0" applyFont="1" applyAlignment="1">
      <alignment horizontal="center"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43" fontId="18" fillId="0" borderId="0" xfId="0" applyNumberFormat="1" applyFont="1" applyFill="1" applyAlignment="1">
      <alignment vertical="center"/>
    </xf>
    <xf numFmtId="0" fontId="18" fillId="0" borderId="17" xfId="0" applyFont="1" applyFill="1" applyBorder="1" applyAlignment="1">
      <alignment horizontal="right" vertical="center"/>
    </xf>
    <xf numFmtId="43" fontId="5" fillId="0" borderId="18" xfId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43" fontId="19" fillId="0" borderId="0" xfId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3" fontId="19" fillId="0" borderId="18" xfId="0" applyNumberFormat="1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43" fontId="19" fillId="0" borderId="18" xfId="1" applyFont="1" applyBorder="1" applyAlignment="1">
      <alignment vertical="center"/>
    </xf>
    <xf numFmtId="43" fontId="5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vertical="center"/>
    </xf>
    <xf numFmtId="43" fontId="19" fillId="0" borderId="19" xfId="1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43" fontId="19" fillId="0" borderId="1" xfId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</cellXfs>
  <cellStyles count="11">
    <cellStyle name="Millares" xfId="1" builtinId="3"/>
    <cellStyle name="Millares 2" xfId="3"/>
    <cellStyle name="Normal" xfId="0" builtinId="0"/>
    <cellStyle name="Normal 2" xfId="4"/>
    <cellStyle name="Normal 2 2" xfId="5"/>
    <cellStyle name="Normal 3" xfId="6"/>
    <cellStyle name="Normal 4" xfId="7"/>
    <cellStyle name="Normal 5" xfId="8"/>
    <cellStyle name="Normal 6" xfId="2"/>
    <cellStyle name="SAPBEXchaText" xfId="9"/>
    <cellStyle name="SAPBEXstdItem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7"/>
  <sheetViews>
    <sheetView workbookViewId="0">
      <selection activeCell="C10" sqref="C10"/>
    </sheetView>
  </sheetViews>
  <sheetFormatPr baseColWidth="10" defaultColWidth="11.42578125" defaultRowHeight="15"/>
  <cols>
    <col min="1" max="1" width="6.42578125" style="52" customWidth="1"/>
    <col min="2" max="2" width="3" style="77" customWidth="1"/>
    <col min="3" max="3" width="6.5703125" style="78" customWidth="1"/>
    <col min="4" max="4" width="4.28515625" style="52" customWidth="1"/>
    <col min="5" max="5" width="4.7109375" style="78" customWidth="1"/>
    <col min="6" max="6" width="44" style="52" customWidth="1"/>
    <col min="7" max="7" width="17.28515625" style="77" customWidth="1"/>
    <col min="8" max="16384" width="11.42578125" style="52"/>
  </cols>
  <sheetData>
    <row r="1" spans="1:7" ht="18.75">
      <c r="A1" s="76" t="s">
        <v>133</v>
      </c>
      <c r="B1" s="76"/>
      <c r="C1" s="76"/>
      <c r="D1" s="76"/>
      <c r="E1" s="76"/>
      <c r="F1" s="76"/>
      <c r="G1" s="76"/>
    </row>
    <row r="2" spans="1:7" ht="18.75" customHeight="1">
      <c r="A2" s="108" t="s">
        <v>357</v>
      </c>
      <c r="B2" s="108"/>
      <c r="C2" s="108"/>
      <c r="D2" s="108"/>
      <c r="E2" s="108"/>
      <c r="F2" s="108"/>
      <c r="G2" s="108"/>
    </row>
    <row r="3" spans="1:7" ht="18.75" customHeight="1">
      <c r="A3" s="108" t="s">
        <v>131</v>
      </c>
      <c r="B3" s="108"/>
      <c r="C3" s="108"/>
      <c r="D3" s="108"/>
      <c r="E3" s="108"/>
      <c r="F3" s="108"/>
      <c r="G3" s="108"/>
    </row>
    <row r="4" spans="1:7" ht="18.75" customHeight="1">
      <c r="A4" s="107"/>
      <c r="B4" s="107"/>
      <c r="C4" s="107"/>
      <c r="D4" s="107"/>
      <c r="E4" s="107"/>
      <c r="F4" s="107"/>
      <c r="G4" s="107"/>
    </row>
    <row r="5" spans="1:7" ht="23.25" customHeight="1">
      <c r="A5" s="104" t="s">
        <v>356</v>
      </c>
      <c r="B5" s="104"/>
      <c r="C5" s="104" t="s">
        <v>355</v>
      </c>
      <c r="D5" s="104"/>
      <c r="E5" s="104" t="s">
        <v>354</v>
      </c>
      <c r="F5" s="104"/>
      <c r="G5" s="103" t="s">
        <v>129</v>
      </c>
    </row>
    <row r="6" spans="1:7" s="79" customFormat="1" ht="15" customHeight="1" thickBot="1">
      <c r="A6" s="101">
        <v>1000</v>
      </c>
      <c r="B6" s="101" t="s">
        <v>353</v>
      </c>
      <c r="C6" s="102"/>
      <c r="D6" s="101"/>
      <c r="E6" s="102"/>
      <c r="F6" s="101"/>
      <c r="G6" s="100">
        <f>SUM(G7,G9,G12,G17,G22,G26)</f>
        <v>7418170571.7800007</v>
      </c>
    </row>
    <row r="7" spans="1:7" s="79" customFormat="1">
      <c r="A7" s="91"/>
      <c r="B7" s="91"/>
      <c r="C7" s="87">
        <v>1100</v>
      </c>
      <c r="D7" s="86" t="s">
        <v>352</v>
      </c>
      <c r="E7" s="87"/>
      <c r="F7" s="86"/>
      <c r="G7" s="85">
        <f>SUM(G8)</f>
        <v>5709588722.4400005</v>
      </c>
    </row>
    <row r="8" spans="1:7">
      <c r="A8" s="88"/>
      <c r="B8" s="89"/>
      <c r="C8" s="90"/>
      <c r="D8" s="88"/>
      <c r="E8" s="90">
        <v>113</v>
      </c>
      <c r="F8" s="88" t="s">
        <v>351</v>
      </c>
      <c r="G8" s="89">
        <v>5709588722.4400005</v>
      </c>
    </row>
    <row r="9" spans="1:7">
      <c r="A9" s="88"/>
      <c r="B9" s="89"/>
      <c r="C9" s="87">
        <v>1200</v>
      </c>
      <c r="D9" s="86" t="s">
        <v>350</v>
      </c>
      <c r="E9" s="87"/>
      <c r="F9" s="86"/>
      <c r="G9" s="85">
        <f>SUM(G10:G11)</f>
        <v>220100748.20000011</v>
      </c>
    </row>
    <row r="10" spans="1:7">
      <c r="A10" s="88"/>
      <c r="B10" s="91"/>
      <c r="C10" s="90"/>
      <c r="D10" s="88"/>
      <c r="E10" s="90">
        <v>121</v>
      </c>
      <c r="F10" s="88" t="s">
        <v>349</v>
      </c>
      <c r="G10" s="89">
        <v>5398211.2799999993</v>
      </c>
    </row>
    <row r="11" spans="1:7">
      <c r="A11" s="88"/>
      <c r="B11" s="91"/>
      <c r="C11" s="90"/>
      <c r="D11" s="88"/>
      <c r="E11" s="90">
        <v>122</v>
      </c>
      <c r="F11" s="88" t="s">
        <v>348</v>
      </c>
      <c r="G11" s="89">
        <v>214702536.92000011</v>
      </c>
    </row>
    <row r="12" spans="1:7">
      <c r="A12" s="88"/>
      <c r="B12" s="91"/>
      <c r="C12" s="87">
        <v>1300</v>
      </c>
      <c r="D12" s="86" t="s">
        <v>347</v>
      </c>
      <c r="E12" s="87"/>
      <c r="F12" s="86"/>
      <c r="G12" s="85">
        <f>SUM(G13:G16)</f>
        <v>542544022.9600004</v>
      </c>
    </row>
    <row r="13" spans="1:7">
      <c r="A13" s="88"/>
      <c r="B13" s="91"/>
      <c r="C13" s="90"/>
      <c r="D13" s="88"/>
      <c r="E13" s="90">
        <v>131</v>
      </c>
      <c r="F13" s="88" t="s">
        <v>346</v>
      </c>
      <c r="G13" s="89">
        <v>139424396.64000005</v>
      </c>
    </row>
    <row r="14" spans="1:7">
      <c r="A14" s="88"/>
      <c r="B14" s="91"/>
      <c r="C14" s="90"/>
      <c r="D14" s="88"/>
      <c r="E14" s="90">
        <v>132</v>
      </c>
      <c r="F14" s="88" t="s">
        <v>345</v>
      </c>
      <c r="G14" s="89">
        <v>261621891.75000036</v>
      </c>
    </row>
    <row r="15" spans="1:7">
      <c r="A15" s="88"/>
      <c r="B15" s="91"/>
      <c r="C15" s="90"/>
      <c r="D15" s="88"/>
      <c r="E15" s="90">
        <v>134</v>
      </c>
      <c r="F15" s="88" t="s">
        <v>344</v>
      </c>
      <c r="G15" s="89">
        <v>106563082.08999999</v>
      </c>
    </row>
    <row r="16" spans="1:7">
      <c r="A16" s="88"/>
      <c r="B16" s="91"/>
      <c r="C16" s="90"/>
      <c r="D16" s="88"/>
      <c r="E16" s="90">
        <v>137</v>
      </c>
      <c r="F16" s="88" t="s">
        <v>343</v>
      </c>
      <c r="G16" s="89">
        <v>34934652.480000004</v>
      </c>
    </row>
    <row r="17" spans="1:7">
      <c r="A17" s="88"/>
      <c r="B17" s="91"/>
      <c r="C17" s="87">
        <v>1400</v>
      </c>
      <c r="D17" s="86" t="s">
        <v>342</v>
      </c>
      <c r="E17" s="87"/>
      <c r="F17" s="86"/>
      <c r="G17" s="85">
        <f>SUM(G18:G21)</f>
        <v>636750354.60000014</v>
      </c>
    </row>
    <row r="18" spans="1:7">
      <c r="A18" s="88"/>
      <c r="B18" s="91"/>
      <c r="C18" s="90"/>
      <c r="D18" s="88"/>
      <c r="E18" s="90">
        <v>141</v>
      </c>
      <c r="F18" s="88" t="s">
        <v>341</v>
      </c>
      <c r="G18" s="89">
        <v>240685183.0800001</v>
      </c>
    </row>
    <row r="19" spans="1:7">
      <c r="A19" s="88"/>
      <c r="B19" s="91"/>
      <c r="C19" s="90"/>
      <c r="D19" s="88"/>
      <c r="E19" s="90">
        <v>142</v>
      </c>
      <c r="F19" s="88" t="s">
        <v>340</v>
      </c>
      <c r="G19" s="89">
        <v>74884222.080000028</v>
      </c>
    </row>
    <row r="20" spans="1:7">
      <c r="A20" s="88"/>
      <c r="B20" s="91"/>
      <c r="C20" s="90"/>
      <c r="D20" s="88"/>
      <c r="E20" s="90">
        <v>143</v>
      </c>
      <c r="F20" s="88" t="s">
        <v>339</v>
      </c>
      <c r="G20" s="89">
        <v>318257918.4000001</v>
      </c>
    </row>
    <row r="21" spans="1:7">
      <c r="A21" s="88"/>
      <c r="B21" s="91"/>
      <c r="C21" s="90"/>
      <c r="D21" s="88"/>
      <c r="E21" s="90">
        <v>144</v>
      </c>
      <c r="F21" s="88" t="s">
        <v>338</v>
      </c>
      <c r="G21" s="89">
        <v>2923031.0400000024</v>
      </c>
    </row>
    <row r="22" spans="1:7">
      <c r="A22" s="88"/>
      <c r="B22" s="91"/>
      <c r="C22" s="87">
        <v>1500</v>
      </c>
      <c r="D22" s="86" t="s">
        <v>337</v>
      </c>
      <c r="E22" s="87"/>
      <c r="F22" s="86"/>
      <c r="G22" s="85">
        <f>SUM(G23:G25)</f>
        <v>278610409.42000002</v>
      </c>
    </row>
    <row r="23" spans="1:7">
      <c r="A23" s="88"/>
      <c r="B23" s="91"/>
      <c r="C23" s="90"/>
      <c r="D23" s="88"/>
      <c r="E23" s="90">
        <v>151</v>
      </c>
      <c r="F23" s="88" t="s">
        <v>336</v>
      </c>
      <c r="G23" s="89">
        <v>5798659.1799999978</v>
      </c>
    </row>
    <row r="24" spans="1:7">
      <c r="A24" s="88"/>
      <c r="B24" s="91"/>
      <c r="C24" s="90"/>
      <c r="D24" s="88"/>
      <c r="E24" s="90">
        <v>154</v>
      </c>
      <c r="F24" s="88" t="s">
        <v>335</v>
      </c>
      <c r="G24" s="89">
        <v>220510230.44</v>
      </c>
    </row>
    <row r="25" spans="1:7">
      <c r="A25" s="88"/>
      <c r="B25" s="91"/>
      <c r="C25" s="90"/>
      <c r="D25" s="88"/>
      <c r="E25" s="90">
        <v>159</v>
      </c>
      <c r="F25" s="88" t="s">
        <v>334</v>
      </c>
      <c r="G25" s="89">
        <v>52301519.799999997</v>
      </c>
    </row>
    <row r="26" spans="1:7">
      <c r="A26" s="88"/>
      <c r="B26" s="91"/>
      <c r="C26" s="87">
        <v>1700</v>
      </c>
      <c r="D26" s="86" t="s">
        <v>333</v>
      </c>
      <c r="E26" s="87"/>
      <c r="F26" s="86"/>
      <c r="G26" s="85">
        <f>SUM(G27)</f>
        <v>30576314.160000004</v>
      </c>
    </row>
    <row r="27" spans="1:7">
      <c r="A27" s="88"/>
      <c r="B27" s="91"/>
      <c r="C27" s="90"/>
      <c r="D27" s="88"/>
      <c r="E27" s="90">
        <v>171</v>
      </c>
      <c r="F27" s="88" t="s">
        <v>332</v>
      </c>
      <c r="G27" s="89">
        <v>30576314.160000004</v>
      </c>
    </row>
    <row r="28" spans="1:7" s="79" customFormat="1" ht="15.75" thickBot="1">
      <c r="A28" s="93">
        <v>2000</v>
      </c>
      <c r="B28" s="93" t="s">
        <v>331</v>
      </c>
      <c r="C28" s="94"/>
      <c r="D28" s="93"/>
      <c r="E28" s="94"/>
      <c r="F28" s="93"/>
      <c r="G28" s="95">
        <f>SUM(G29,G38,G42,G44,G54,G61,G63,G68,G71)</f>
        <v>534965159.26000005</v>
      </c>
    </row>
    <row r="29" spans="1:7" s="43" customFormat="1">
      <c r="A29" s="99"/>
      <c r="B29" s="99"/>
      <c r="C29" s="87">
        <v>2100</v>
      </c>
      <c r="D29" s="86" t="s">
        <v>330</v>
      </c>
      <c r="E29" s="87"/>
      <c r="F29" s="86"/>
      <c r="G29" s="85">
        <f>SUM(G30:G37)</f>
        <v>112853751.00999999</v>
      </c>
    </row>
    <row r="30" spans="1:7">
      <c r="A30" s="88"/>
      <c r="B30" s="88"/>
      <c r="C30" s="88"/>
      <c r="D30" s="88"/>
      <c r="E30" s="90">
        <v>211</v>
      </c>
      <c r="F30" s="88" t="s">
        <v>329</v>
      </c>
      <c r="G30" s="89">
        <v>27408953.899999995</v>
      </c>
    </row>
    <row r="31" spans="1:7">
      <c r="A31" s="88"/>
      <c r="B31" s="88"/>
      <c r="C31" s="90"/>
      <c r="D31" s="88"/>
      <c r="E31" s="90">
        <v>212</v>
      </c>
      <c r="F31" s="88" t="s">
        <v>328</v>
      </c>
      <c r="G31" s="89">
        <v>11961483.449999997</v>
      </c>
    </row>
    <row r="32" spans="1:7">
      <c r="A32" s="88"/>
      <c r="B32" s="88"/>
      <c r="C32" s="90"/>
      <c r="D32" s="88"/>
      <c r="E32" s="90">
        <v>213</v>
      </c>
      <c r="F32" s="88" t="s">
        <v>327</v>
      </c>
      <c r="G32" s="89">
        <v>10300</v>
      </c>
    </row>
    <row r="33" spans="1:7">
      <c r="A33" s="88"/>
      <c r="B33" s="88"/>
      <c r="C33" s="90"/>
      <c r="D33" s="88"/>
      <c r="E33" s="90">
        <v>214</v>
      </c>
      <c r="F33" s="88" t="s">
        <v>326</v>
      </c>
      <c r="G33" s="89">
        <v>10435206.170000004</v>
      </c>
    </row>
    <row r="34" spans="1:7">
      <c r="A34" s="88"/>
      <c r="B34" s="88"/>
      <c r="C34" s="90"/>
      <c r="D34" s="88"/>
      <c r="E34" s="90">
        <v>215</v>
      </c>
      <c r="F34" s="88" t="s">
        <v>325</v>
      </c>
      <c r="G34" s="89">
        <v>1804545.43</v>
      </c>
    </row>
    <row r="35" spans="1:7">
      <c r="A35" s="88"/>
      <c r="B35" s="88"/>
      <c r="C35" s="90"/>
      <c r="D35" s="88"/>
      <c r="E35" s="90">
        <v>216</v>
      </c>
      <c r="F35" s="88" t="s">
        <v>324</v>
      </c>
      <c r="G35" s="89">
        <v>4221475.839999998</v>
      </c>
    </row>
    <row r="36" spans="1:7">
      <c r="A36" s="88"/>
      <c r="B36" s="88"/>
      <c r="C36" s="90"/>
      <c r="D36" s="88"/>
      <c r="E36" s="90">
        <v>217</v>
      </c>
      <c r="F36" s="88" t="s">
        <v>323</v>
      </c>
      <c r="G36" s="89">
        <v>12539002.84</v>
      </c>
    </row>
    <row r="37" spans="1:7">
      <c r="A37" s="88"/>
      <c r="B37" s="88"/>
      <c r="C37" s="90"/>
      <c r="D37" s="88"/>
      <c r="E37" s="90">
        <v>218</v>
      </c>
      <c r="F37" s="88" t="s">
        <v>322</v>
      </c>
      <c r="G37" s="89">
        <v>44472783.380000003</v>
      </c>
    </row>
    <row r="38" spans="1:7">
      <c r="A38" s="88"/>
      <c r="B38" s="88"/>
      <c r="C38" s="87">
        <v>2200</v>
      </c>
      <c r="D38" s="86" t="s">
        <v>321</v>
      </c>
      <c r="E38" s="87"/>
      <c r="F38" s="86"/>
      <c r="G38" s="85">
        <f>SUM(G39:G41)</f>
        <v>163355519.21000001</v>
      </c>
    </row>
    <row r="39" spans="1:7">
      <c r="A39" s="88"/>
      <c r="B39" s="88"/>
      <c r="C39" s="88"/>
      <c r="D39" s="88"/>
      <c r="E39" s="90">
        <v>221</v>
      </c>
      <c r="F39" s="88" t="s">
        <v>320</v>
      </c>
      <c r="G39" s="89">
        <v>162879289.58000001</v>
      </c>
    </row>
    <row r="40" spans="1:7">
      <c r="A40" s="88"/>
      <c r="B40" s="88"/>
      <c r="C40" s="90"/>
      <c r="D40" s="88"/>
      <c r="E40" s="90">
        <v>222</v>
      </c>
      <c r="F40" s="88" t="s">
        <v>319</v>
      </c>
      <c r="G40" s="89">
        <v>19800</v>
      </c>
    </row>
    <row r="41" spans="1:7">
      <c r="A41" s="88"/>
      <c r="B41" s="88"/>
      <c r="C41" s="90"/>
      <c r="D41" s="88"/>
      <c r="E41" s="90">
        <v>223</v>
      </c>
      <c r="F41" s="88" t="s">
        <v>318</v>
      </c>
      <c r="G41" s="89">
        <v>456429.63</v>
      </c>
    </row>
    <row r="42" spans="1:7">
      <c r="A42" s="88"/>
      <c r="B42" s="88"/>
      <c r="C42" s="87">
        <v>2300</v>
      </c>
      <c r="D42" s="86" t="s">
        <v>317</v>
      </c>
      <c r="E42" s="87"/>
      <c r="F42" s="86"/>
      <c r="G42" s="85">
        <f>SUM(G43)</f>
        <v>20000</v>
      </c>
    </row>
    <row r="43" spans="1:7">
      <c r="A43" s="88"/>
      <c r="B43" s="88"/>
      <c r="C43" s="88"/>
      <c r="D43" s="88"/>
      <c r="E43" s="90">
        <v>236</v>
      </c>
      <c r="F43" s="88" t="s">
        <v>316</v>
      </c>
      <c r="G43" s="89">
        <v>20000</v>
      </c>
    </row>
    <row r="44" spans="1:7">
      <c r="A44" s="88"/>
      <c r="B44" s="88"/>
      <c r="C44" s="87">
        <v>2400</v>
      </c>
      <c r="D44" s="86" t="s">
        <v>315</v>
      </c>
      <c r="E44" s="87"/>
      <c r="F44" s="86"/>
      <c r="G44" s="85">
        <f>SUM(G45:G53)</f>
        <v>3889187.4400000004</v>
      </c>
    </row>
    <row r="45" spans="1:7">
      <c r="A45" s="88"/>
      <c r="B45" s="88"/>
      <c r="C45" s="88"/>
      <c r="D45" s="88"/>
      <c r="E45" s="90">
        <v>241</v>
      </c>
      <c r="F45" s="88" t="s">
        <v>314</v>
      </c>
      <c r="G45" s="89">
        <v>643670.75</v>
      </c>
    </row>
    <row r="46" spans="1:7">
      <c r="A46" s="88"/>
      <c r="B46" s="88"/>
      <c r="C46" s="90"/>
      <c r="D46" s="88"/>
      <c r="E46" s="90">
        <v>242</v>
      </c>
      <c r="F46" s="88" t="s">
        <v>313</v>
      </c>
      <c r="G46" s="89">
        <v>26549</v>
      </c>
    </row>
    <row r="47" spans="1:7">
      <c r="A47" s="88"/>
      <c r="B47" s="88"/>
      <c r="C47" s="90"/>
      <c r="D47" s="88"/>
      <c r="E47" s="90">
        <v>243</v>
      </c>
      <c r="F47" s="88" t="s">
        <v>312</v>
      </c>
      <c r="G47" s="89">
        <v>20400</v>
      </c>
    </row>
    <row r="48" spans="1:7">
      <c r="A48" s="88"/>
      <c r="B48" s="88"/>
      <c r="C48" s="90"/>
      <c r="D48" s="88"/>
      <c r="E48" s="90">
        <v>244</v>
      </c>
      <c r="F48" s="88" t="s">
        <v>311</v>
      </c>
      <c r="G48" s="89">
        <v>20680</v>
      </c>
    </row>
    <row r="49" spans="1:7">
      <c r="A49" s="88"/>
      <c r="B49" s="88"/>
      <c r="C49" s="90"/>
      <c r="D49" s="88"/>
      <c r="E49" s="90">
        <v>245</v>
      </c>
      <c r="F49" s="88" t="s">
        <v>310</v>
      </c>
      <c r="G49" s="89">
        <v>69200</v>
      </c>
    </row>
    <row r="50" spans="1:7">
      <c r="A50" s="88"/>
      <c r="B50" s="88"/>
      <c r="C50" s="90"/>
      <c r="D50" s="88"/>
      <c r="E50" s="90">
        <v>246</v>
      </c>
      <c r="F50" s="88" t="s">
        <v>309</v>
      </c>
      <c r="G50" s="89">
        <v>2040515.82</v>
      </c>
    </row>
    <row r="51" spans="1:7">
      <c r="A51" s="88"/>
      <c r="B51" s="88"/>
      <c r="C51" s="90"/>
      <c r="D51" s="88"/>
      <c r="E51" s="90">
        <v>247</v>
      </c>
      <c r="F51" s="88" t="s">
        <v>308</v>
      </c>
      <c r="G51" s="89">
        <v>432000.19999999995</v>
      </c>
    </row>
    <row r="52" spans="1:7">
      <c r="A52" s="88"/>
      <c r="B52" s="88"/>
      <c r="C52" s="90"/>
      <c r="D52" s="88"/>
      <c r="E52" s="90">
        <v>248</v>
      </c>
      <c r="F52" s="88" t="s">
        <v>307</v>
      </c>
      <c r="G52" s="89">
        <v>188456.67</v>
      </c>
    </row>
    <row r="53" spans="1:7">
      <c r="A53" s="88"/>
      <c r="B53" s="88"/>
      <c r="C53" s="90"/>
      <c r="D53" s="88"/>
      <c r="E53" s="90">
        <v>249</v>
      </c>
      <c r="F53" s="88" t="s">
        <v>306</v>
      </c>
      <c r="G53" s="89">
        <v>447715</v>
      </c>
    </row>
    <row r="54" spans="1:7">
      <c r="A54" s="88"/>
      <c r="B54" s="88"/>
      <c r="C54" s="87">
        <v>2500</v>
      </c>
      <c r="D54" s="86" t="s">
        <v>305</v>
      </c>
      <c r="E54" s="87"/>
      <c r="F54" s="86"/>
      <c r="G54" s="85">
        <f>SUM(G55:G60)</f>
        <v>4256910.9800000004</v>
      </c>
    </row>
    <row r="55" spans="1:7">
      <c r="A55" s="88"/>
      <c r="B55" s="88"/>
      <c r="C55" s="88"/>
      <c r="D55" s="88"/>
      <c r="E55" s="90">
        <v>251</v>
      </c>
      <c r="F55" s="88" t="s">
        <v>304</v>
      </c>
      <c r="G55" s="89">
        <v>2025844.44</v>
      </c>
    </row>
    <row r="56" spans="1:7">
      <c r="A56" s="88"/>
      <c r="B56" s="88"/>
      <c r="C56" s="90"/>
      <c r="D56" s="88"/>
      <c r="E56" s="90">
        <v>252</v>
      </c>
      <c r="F56" s="88" t="s">
        <v>303</v>
      </c>
      <c r="G56" s="89">
        <v>29807.059999999998</v>
      </c>
    </row>
    <row r="57" spans="1:7">
      <c r="A57" s="88"/>
      <c r="B57" s="88"/>
      <c r="C57" s="90"/>
      <c r="D57" s="88"/>
      <c r="E57" s="90">
        <v>253</v>
      </c>
      <c r="F57" s="88" t="s">
        <v>302</v>
      </c>
      <c r="G57" s="89">
        <v>1125858.5</v>
      </c>
    </row>
    <row r="58" spans="1:7">
      <c r="A58" s="97"/>
      <c r="B58" s="97"/>
      <c r="C58" s="98"/>
      <c r="D58" s="97"/>
      <c r="E58" s="98">
        <v>254</v>
      </c>
      <c r="F58" s="97" t="s">
        <v>301</v>
      </c>
      <c r="G58" s="96">
        <v>740390.9800000001</v>
      </c>
    </row>
    <row r="59" spans="1:7">
      <c r="A59" s="88"/>
      <c r="B59" s="88"/>
      <c r="C59" s="90"/>
      <c r="D59" s="88"/>
      <c r="E59" s="90">
        <v>255</v>
      </c>
      <c r="F59" s="88" t="s">
        <v>300</v>
      </c>
      <c r="G59" s="89">
        <v>152810</v>
      </c>
    </row>
    <row r="60" spans="1:7">
      <c r="A60" s="88"/>
      <c r="B60" s="88"/>
      <c r="C60" s="90"/>
      <c r="D60" s="88"/>
      <c r="E60" s="90">
        <v>256</v>
      </c>
      <c r="F60" s="88" t="s">
        <v>299</v>
      </c>
      <c r="G60" s="89">
        <v>182200</v>
      </c>
    </row>
    <row r="61" spans="1:7">
      <c r="A61" s="88"/>
      <c r="B61" s="88"/>
      <c r="C61" s="87">
        <v>2600</v>
      </c>
      <c r="D61" s="86" t="s">
        <v>298</v>
      </c>
      <c r="E61" s="87"/>
      <c r="F61" s="86"/>
      <c r="G61" s="85">
        <f>SUM(G62)</f>
        <v>67347580.439999998</v>
      </c>
    </row>
    <row r="62" spans="1:7">
      <c r="A62" s="88"/>
      <c r="B62" s="88"/>
      <c r="C62" s="88"/>
      <c r="D62" s="88"/>
      <c r="E62" s="90">
        <v>261</v>
      </c>
      <c r="F62" s="88" t="s">
        <v>297</v>
      </c>
      <c r="G62" s="89">
        <v>67347580.439999998</v>
      </c>
    </row>
    <row r="63" spans="1:7">
      <c r="A63" s="88"/>
      <c r="B63" s="88"/>
      <c r="C63" s="87">
        <v>2700</v>
      </c>
      <c r="D63" s="86" t="s">
        <v>296</v>
      </c>
      <c r="E63" s="87"/>
      <c r="F63" s="86"/>
      <c r="G63" s="85">
        <f>SUM(G64:G67)</f>
        <v>175747739.31999999</v>
      </c>
    </row>
    <row r="64" spans="1:7">
      <c r="A64" s="88"/>
      <c r="B64" s="88"/>
      <c r="C64" s="88"/>
      <c r="D64" s="88"/>
      <c r="E64" s="90">
        <v>271</v>
      </c>
      <c r="F64" s="88" t="s">
        <v>295</v>
      </c>
      <c r="G64" s="89">
        <v>175053877.82999998</v>
      </c>
    </row>
    <row r="65" spans="1:7">
      <c r="A65" s="88"/>
      <c r="B65" s="88"/>
      <c r="C65" s="90"/>
      <c r="D65" s="88"/>
      <c r="E65" s="90">
        <v>272</v>
      </c>
      <c r="F65" s="88" t="s">
        <v>294</v>
      </c>
      <c r="G65" s="89">
        <v>326861.49</v>
      </c>
    </row>
    <row r="66" spans="1:7">
      <c r="A66" s="88"/>
      <c r="B66" s="88"/>
      <c r="C66" s="90"/>
      <c r="D66" s="88"/>
      <c r="E66" s="90">
        <v>273</v>
      </c>
      <c r="F66" s="88" t="s">
        <v>293</v>
      </c>
      <c r="G66" s="89">
        <v>301000</v>
      </c>
    </row>
    <row r="67" spans="1:7">
      <c r="A67" s="88"/>
      <c r="B67" s="88"/>
      <c r="C67" s="90"/>
      <c r="D67" s="88"/>
      <c r="E67" s="90">
        <v>275</v>
      </c>
      <c r="F67" s="88" t="s">
        <v>292</v>
      </c>
      <c r="G67" s="89">
        <v>66000</v>
      </c>
    </row>
    <row r="68" spans="1:7">
      <c r="A68" s="88"/>
      <c r="B68" s="88"/>
      <c r="C68" s="87">
        <v>2800</v>
      </c>
      <c r="D68" s="86" t="s">
        <v>291</v>
      </c>
      <c r="E68" s="87"/>
      <c r="F68" s="86"/>
      <c r="G68" s="85">
        <f>SUM(G69:G70)</f>
        <v>30200</v>
      </c>
    </row>
    <row r="69" spans="1:7">
      <c r="A69" s="88"/>
      <c r="B69" s="88"/>
      <c r="C69" s="88"/>
      <c r="D69" s="88"/>
      <c r="E69" s="90">
        <v>282</v>
      </c>
      <c r="F69" s="88" t="s">
        <v>290</v>
      </c>
      <c r="G69" s="89">
        <v>21000</v>
      </c>
    </row>
    <row r="70" spans="1:7">
      <c r="A70" s="88"/>
      <c r="B70" s="88"/>
      <c r="C70" s="90"/>
      <c r="D70" s="88"/>
      <c r="E70" s="90">
        <v>283</v>
      </c>
      <c r="F70" s="88" t="s">
        <v>289</v>
      </c>
      <c r="G70" s="89">
        <v>9200</v>
      </c>
    </row>
    <row r="71" spans="1:7">
      <c r="A71" s="88"/>
      <c r="B71" s="88"/>
      <c r="C71" s="87">
        <v>2900</v>
      </c>
      <c r="D71" s="86" t="s">
        <v>288</v>
      </c>
      <c r="E71" s="87"/>
      <c r="F71" s="86"/>
      <c r="G71" s="85">
        <f>SUM(G72:G79)</f>
        <v>7464270.8600000003</v>
      </c>
    </row>
    <row r="72" spans="1:7">
      <c r="A72" s="88"/>
      <c r="B72" s="88"/>
      <c r="C72" s="88"/>
      <c r="D72" s="88"/>
      <c r="E72" s="90">
        <v>291</v>
      </c>
      <c r="F72" s="88" t="s">
        <v>287</v>
      </c>
      <c r="G72" s="89">
        <v>707746.29</v>
      </c>
    </row>
    <row r="73" spans="1:7">
      <c r="A73" s="88"/>
      <c r="B73" s="88"/>
      <c r="C73" s="90"/>
      <c r="D73" s="88"/>
      <c r="E73" s="90">
        <v>292</v>
      </c>
      <c r="F73" s="88" t="s">
        <v>286</v>
      </c>
      <c r="G73" s="89">
        <v>825421.1100000001</v>
      </c>
    </row>
    <row r="74" spans="1:7">
      <c r="A74" s="88"/>
      <c r="B74" s="88"/>
      <c r="C74" s="90"/>
      <c r="D74" s="88"/>
      <c r="E74" s="90">
        <v>293</v>
      </c>
      <c r="F74" s="88" t="s">
        <v>285</v>
      </c>
      <c r="G74" s="89">
        <v>95234.260000000009</v>
      </c>
    </row>
    <row r="75" spans="1:7">
      <c r="A75" s="88"/>
      <c r="B75" s="88"/>
      <c r="C75" s="90"/>
      <c r="D75" s="88"/>
      <c r="E75" s="90">
        <v>294</v>
      </c>
      <c r="F75" s="88" t="s">
        <v>284</v>
      </c>
      <c r="G75" s="89">
        <v>2573918.6100000003</v>
      </c>
    </row>
    <row r="76" spans="1:7">
      <c r="A76" s="88"/>
      <c r="B76" s="88"/>
      <c r="C76" s="90"/>
      <c r="D76" s="88"/>
      <c r="E76" s="90">
        <v>296</v>
      </c>
      <c r="F76" s="88" t="s">
        <v>283</v>
      </c>
      <c r="G76" s="89">
        <v>2938493.99</v>
      </c>
    </row>
    <row r="77" spans="1:7">
      <c r="A77" s="88"/>
      <c r="B77" s="88"/>
      <c r="C77" s="90"/>
      <c r="D77" s="88"/>
      <c r="E77" s="90">
        <v>297</v>
      </c>
      <c r="F77" s="88" t="s">
        <v>282</v>
      </c>
      <c r="G77" s="89">
        <v>20000</v>
      </c>
    </row>
    <row r="78" spans="1:7">
      <c r="A78" s="88"/>
      <c r="B78" s="88"/>
      <c r="C78" s="90"/>
      <c r="D78" s="88"/>
      <c r="E78" s="90">
        <v>298</v>
      </c>
      <c r="F78" s="88" t="s">
        <v>281</v>
      </c>
      <c r="G78" s="89">
        <v>275512.56</v>
      </c>
    </row>
    <row r="79" spans="1:7">
      <c r="A79" s="88"/>
      <c r="B79" s="88"/>
      <c r="C79" s="90"/>
      <c r="D79" s="88"/>
      <c r="E79" s="90">
        <v>299</v>
      </c>
      <c r="F79" s="88" t="s">
        <v>280</v>
      </c>
      <c r="G79" s="89">
        <v>27944.04</v>
      </c>
    </row>
    <row r="80" spans="1:7" s="79" customFormat="1" ht="15.75" thickBot="1">
      <c r="A80" s="93">
        <v>3000</v>
      </c>
      <c r="B80" s="93" t="s">
        <v>279</v>
      </c>
      <c r="C80" s="94"/>
      <c r="D80" s="93"/>
      <c r="E80" s="94"/>
      <c r="F80" s="93"/>
      <c r="G80" s="92">
        <f>SUM(G81,G91,G100,G109,G119,G128,G136,G142,G148)</f>
        <v>893857359.03000009</v>
      </c>
    </row>
    <row r="81" spans="1:7" s="79" customFormat="1">
      <c r="A81" s="91"/>
      <c r="B81" s="91"/>
      <c r="C81" s="87">
        <v>3100</v>
      </c>
      <c r="D81" s="86" t="s">
        <v>278</v>
      </c>
      <c r="E81" s="87"/>
      <c r="F81" s="86"/>
      <c r="G81" s="85">
        <f>SUM(G82:G90)</f>
        <v>154787978.23000005</v>
      </c>
    </row>
    <row r="82" spans="1:7">
      <c r="A82" s="88"/>
      <c r="B82" s="88"/>
      <c r="C82" s="88"/>
      <c r="D82" s="88"/>
      <c r="E82" s="90">
        <v>311</v>
      </c>
      <c r="F82" s="88" t="s">
        <v>277</v>
      </c>
      <c r="G82" s="89">
        <v>73721357.950000003</v>
      </c>
    </row>
    <row r="83" spans="1:7">
      <c r="A83" s="88"/>
      <c r="B83" s="88"/>
      <c r="C83" s="90"/>
      <c r="D83" s="88"/>
      <c r="E83" s="90">
        <v>312</v>
      </c>
      <c r="F83" s="88" t="s">
        <v>276</v>
      </c>
      <c r="G83" s="89">
        <v>9437345.5</v>
      </c>
    </row>
    <row r="84" spans="1:7">
      <c r="A84" s="88"/>
      <c r="B84" s="88"/>
      <c r="C84" s="90"/>
      <c r="D84" s="88"/>
      <c r="E84" s="90">
        <v>313</v>
      </c>
      <c r="F84" s="88" t="s">
        <v>275</v>
      </c>
      <c r="G84" s="89">
        <v>13075623.51</v>
      </c>
    </row>
    <row r="85" spans="1:7">
      <c r="A85" s="88"/>
      <c r="B85" s="88"/>
      <c r="C85" s="90"/>
      <c r="D85" s="88"/>
      <c r="E85" s="90">
        <v>314</v>
      </c>
      <c r="F85" s="88" t="s">
        <v>274</v>
      </c>
      <c r="G85" s="89">
        <v>19053377.100000001</v>
      </c>
    </row>
    <row r="86" spans="1:7">
      <c r="A86" s="88"/>
      <c r="B86" s="88"/>
      <c r="C86" s="90"/>
      <c r="D86" s="88"/>
      <c r="E86" s="90">
        <v>315</v>
      </c>
      <c r="F86" s="88" t="s">
        <v>273</v>
      </c>
      <c r="G86" s="89">
        <v>787576.04</v>
      </c>
    </row>
    <row r="87" spans="1:7">
      <c r="A87" s="88"/>
      <c r="B87" s="88"/>
      <c r="C87" s="90"/>
      <c r="D87" s="88"/>
      <c r="E87" s="90">
        <v>316</v>
      </c>
      <c r="F87" s="88" t="s">
        <v>272</v>
      </c>
      <c r="G87" s="89">
        <v>935844.92999999993</v>
      </c>
    </row>
    <row r="88" spans="1:7">
      <c r="A88" s="88"/>
      <c r="B88" s="88"/>
      <c r="C88" s="90"/>
      <c r="D88" s="88"/>
      <c r="E88" s="90">
        <v>317</v>
      </c>
      <c r="F88" s="88" t="s">
        <v>271</v>
      </c>
      <c r="G88" s="89">
        <v>29764027.100000001</v>
      </c>
    </row>
    <row r="89" spans="1:7">
      <c r="A89" s="88"/>
      <c r="B89" s="88"/>
      <c r="C89" s="90"/>
      <c r="D89" s="88"/>
      <c r="E89" s="90">
        <v>318</v>
      </c>
      <c r="F89" s="88" t="s">
        <v>270</v>
      </c>
      <c r="G89" s="89">
        <v>6078386.8600000003</v>
      </c>
    </row>
    <row r="90" spans="1:7">
      <c r="A90" s="88"/>
      <c r="B90" s="88"/>
      <c r="C90" s="90"/>
      <c r="D90" s="88"/>
      <c r="E90" s="90">
        <v>319</v>
      </c>
      <c r="F90" s="88" t="s">
        <v>269</v>
      </c>
      <c r="G90" s="89">
        <v>1934439.2400000002</v>
      </c>
    </row>
    <row r="91" spans="1:7">
      <c r="A91" s="88"/>
      <c r="B91" s="88"/>
      <c r="C91" s="87">
        <v>3200</v>
      </c>
      <c r="D91" s="86" t="s">
        <v>268</v>
      </c>
      <c r="E91" s="87"/>
      <c r="F91" s="86"/>
      <c r="G91" s="85">
        <f>SUM(G92:G99)</f>
        <v>209108381.38999999</v>
      </c>
    </row>
    <row r="92" spans="1:7">
      <c r="A92" s="88"/>
      <c r="B92" s="88"/>
      <c r="C92" s="88"/>
      <c r="D92" s="88"/>
      <c r="E92" s="90">
        <v>321</v>
      </c>
      <c r="F92" s="88" t="s">
        <v>267</v>
      </c>
      <c r="G92" s="89">
        <v>360000</v>
      </c>
    </row>
    <row r="93" spans="1:7">
      <c r="A93" s="88"/>
      <c r="B93" s="88"/>
      <c r="C93" s="90"/>
      <c r="D93" s="88"/>
      <c r="E93" s="90">
        <v>322</v>
      </c>
      <c r="F93" s="88" t="s">
        <v>266</v>
      </c>
      <c r="G93" s="89">
        <v>92329976.359999985</v>
      </c>
    </row>
    <row r="94" spans="1:7">
      <c r="A94" s="88"/>
      <c r="B94" s="88"/>
      <c r="C94" s="90"/>
      <c r="D94" s="88"/>
      <c r="E94" s="90">
        <v>323</v>
      </c>
      <c r="F94" s="88" t="s">
        <v>265</v>
      </c>
      <c r="G94" s="89">
        <v>6812934.0399999972</v>
      </c>
    </row>
    <row r="95" spans="1:7">
      <c r="A95" s="88"/>
      <c r="B95" s="88"/>
      <c r="C95" s="90"/>
      <c r="D95" s="88"/>
      <c r="E95" s="90">
        <v>325</v>
      </c>
      <c r="F95" s="88" t="s">
        <v>264</v>
      </c>
      <c r="G95" s="89">
        <v>2767430.24</v>
      </c>
    </row>
    <row r="96" spans="1:7">
      <c r="A96" s="88"/>
      <c r="B96" s="88"/>
      <c r="C96" s="90"/>
      <c r="D96" s="88"/>
      <c r="E96" s="90">
        <v>326</v>
      </c>
      <c r="F96" s="88" t="s">
        <v>263</v>
      </c>
      <c r="G96" s="89">
        <v>308284.07999999996</v>
      </c>
    </row>
    <row r="97" spans="1:7">
      <c r="A97" s="88"/>
      <c r="B97" s="88"/>
      <c r="C97" s="90"/>
      <c r="D97" s="88"/>
      <c r="E97" s="90">
        <v>327</v>
      </c>
      <c r="F97" s="88" t="s">
        <v>262</v>
      </c>
      <c r="G97" s="89">
        <v>5383917.9999999991</v>
      </c>
    </row>
    <row r="98" spans="1:7">
      <c r="A98" s="88"/>
      <c r="B98" s="88"/>
      <c r="C98" s="90"/>
      <c r="D98" s="88"/>
      <c r="E98" s="90">
        <v>328</v>
      </c>
      <c r="F98" s="88" t="s">
        <v>261</v>
      </c>
      <c r="G98" s="89">
        <v>100805703.98999999</v>
      </c>
    </row>
    <row r="99" spans="1:7">
      <c r="A99" s="88"/>
      <c r="B99" s="88"/>
      <c r="C99" s="90"/>
      <c r="D99" s="88"/>
      <c r="E99" s="90">
        <v>329</v>
      </c>
      <c r="F99" s="88" t="s">
        <v>260</v>
      </c>
      <c r="G99" s="89">
        <v>340134.68</v>
      </c>
    </row>
    <row r="100" spans="1:7">
      <c r="A100" s="88"/>
      <c r="B100" s="88"/>
      <c r="C100" s="87">
        <v>3300</v>
      </c>
      <c r="D100" s="86" t="s">
        <v>259</v>
      </c>
      <c r="E100" s="87"/>
      <c r="F100" s="86"/>
      <c r="G100" s="85">
        <f>SUM(G101:G108)</f>
        <v>186983285.89999998</v>
      </c>
    </row>
    <row r="101" spans="1:7">
      <c r="A101" s="88"/>
      <c r="B101" s="88"/>
      <c r="C101" s="88"/>
      <c r="D101" s="88"/>
      <c r="E101" s="90">
        <v>331</v>
      </c>
      <c r="F101" s="88" t="s">
        <v>258</v>
      </c>
      <c r="G101" s="89">
        <v>38022438.729999997</v>
      </c>
    </row>
    <row r="102" spans="1:7">
      <c r="A102" s="88"/>
      <c r="B102" s="88"/>
      <c r="C102" s="90"/>
      <c r="D102" s="88"/>
      <c r="E102" s="90">
        <v>332</v>
      </c>
      <c r="F102" s="88" t="s">
        <v>257</v>
      </c>
      <c r="G102" s="89">
        <v>3461400</v>
      </c>
    </row>
    <row r="103" spans="1:7">
      <c r="A103" s="88"/>
      <c r="B103" s="88"/>
      <c r="C103" s="90"/>
      <c r="D103" s="88"/>
      <c r="E103" s="90">
        <v>333</v>
      </c>
      <c r="F103" s="88" t="s">
        <v>256</v>
      </c>
      <c r="G103" s="89">
        <v>29509336.759999998</v>
      </c>
    </row>
    <row r="104" spans="1:7">
      <c r="A104" s="88"/>
      <c r="B104" s="88"/>
      <c r="C104" s="90"/>
      <c r="D104" s="88"/>
      <c r="E104" s="90">
        <v>334</v>
      </c>
      <c r="F104" s="88" t="s">
        <v>255</v>
      </c>
      <c r="G104" s="89">
        <v>6404335.7199999997</v>
      </c>
    </row>
    <row r="105" spans="1:7">
      <c r="A105" s="88"/>
      <c r="B105" s="88"/>
      <c r="C105" s="90"/>
      <c r="D105" s="88"/>
      <c r="E105" s="90">
        <v>335</v>
      </c>
      <c r="F105" s="88" t="s">
        <v>254</v>
      </c>
      <c r="G105" s="89">
        <v>7500</v>
      </c>
    </row>
    <row r="106" spans="1:7">
      <c r="A106" s="88"/>
      <c r="B106" s="88"/>
      <c r="C106" s="90"/>
      <c r="D106" s="88"/>
      <c r="E106" s="90">
        <v>336</v>
      </c>
      <c r="F106" s="88" t="s">
        <v>253</v>
      </c>
      <c r="G106" s="89">
        <v>15979027.340000002</v>
      </c>
    </row>
    <row r="107" spans="1:7">
      <c r="A107" s="88"/>
      <c r="B107" s="88"/>
      <c r="C107" s="90"/>
      <c r="D107" s="88"/>
      <c r="E107" s="90">
        <v>338</v>
      </c>
      <c r="F107" s="88" t="s">
        <v>252</v>
      </c>
      <c r="G107" s="89">
        <v>20695247.349999998</v>
      </c>
    </row>
    <row r="108" spans="1:7">
      <c r="A108" s="88"/>
      <c r="B108" s="88"/>
      <c r="C108" s="90"/>
      <c r="D108" s="88"/>
      <c r="E108" s="90">
        <v>339</v>
      </c>
      <c r="F108" s="88" t="s">
        <v>251</v>
      </c>
      <c r="G108" s="89">
        <v>72904000</v>
      </c>
    </row>
    <row r="109" spans="1:7">
      <c r="A109" s="88"/>
      <c r="B109" s="88"/>
      <c r="C109" s="87">
        <v>3400</v>
      </c>
      <c r="D109" s="86" t="s">
        <v>250</v>
      </c>
      <c r="E109" s="87"/>
      <c r="F109" s="86"/>
      <c r="G109" s="85">
        <f>SUM(G110:G118)</f>
        <v>51272102.920000002</v>
      </c>
    </row>
    <row r="110" spans="1:7">
      <c r="A110" s="88"/>
      <c r="B110" s="88"/>
      <c r="C110" s="88"/>
      <c r="D110" s="88"/>
      <c r="E110" s="90">
        <v>341</v>
      </c>
      <c r="F110" s="88" t="s">
        <v>249</v>
      </c>
      <c r="G110" s="89">
        <v>14979744.310000001</v>
      </c>
    </row>
    <row r="111" spans="1:7">
      <c r="A111" s="88"/>
      <c r="B111" s="88"/>
      <c r="C111" s="90"/>
      <c r="D111" s="88"/>
      <c r="E111" s="90">
        <v>342</v>
      </c>
      <c r="F111" s="88" t="s">
        <v>248</v>
      </c>
      <c r="G111" s="89">
        <v>1185552</v>
      </c>
    </row>
    <row r="112" spans="1:7">
      <c r="A112" s="88"/>
      <c r="B112" s="88"/>
      <c r="C112" s="90"/>
      <c r="D112" s="88"/>
      <c r="E112" s="90">
        <v>343</v>
      </c>
      <c r="F112" s="88" t="s">
        <v>247</v>
      </c>
      <c r="G112" s="89">
        <v>19390652</v>
      </c>
    </row>
    <row r="113" spans="1:7">
      <c r="A113" s="97"/>
      <c r="B113" s="97"/>
      <c r="C113" s="98"/>
      <c r="D113" s="97"/>
      <c r="E113" s="98">
        <v>344</v>
      </c>
      <c r="F113" s="97" t="s">
        <v>246</v>
      </c>
      <c r="G113" s="96">
        <v>3096355.81</v>
      </c>
    </row>
    <row r="114" spans="1:7">
      <c r="A114" s="88"/>
      <c r="B114" s="88"/>
      <c r="C114" s="90"/>
      <c r="D114" s="88"/>
      <c r="E114" s="90">
        <v>345</v>
      </c>
      <c r="F114" s="88" t="s">
        <v>245</v>
      </c>
      <c r="G114" s="89">
        <v>10278228.4</v>
      </c>
    </row>
    <row r="115" spans="1:7">
      <c r="A115" s="88"/>
      <c r="B115" s="88"/>
      <c r="C115" s="90"/>
      <c r="D115" s="88"/>
      <c r="E115" s="90">
        <v>346</v>
      </c>
      <c r="F115" s="88" t="s">
        <v>244</v>
      </c>
      <c r="G115" s="89">
        <v>1577662.6800000002</v>
      </c>
    </row>
    <row r="116" spans="1:7">
      <c r="A116" s="88"/>
      <c r="B116" s="88"/>
      <c r="C116" s="90"/>
      <c r="D116" s="88"/>
      <c r="E116" s="90">
        <v>347</v>
      </c>
      <c r="F116" s="88" t="s">
        <v>243</v>
      </c>
      <c r="G116" s="89">
        <v>588121.81000000006</v>
      </c>
    </row>
    <row r="117" spans="1:7">
      <c r="A117" s="88"/>
      <c r="B117" s="88"/>
      <c r="C117" s="90"/>
      <c r="D117" s="88"/>
      <c r="E117" s="90">
        <v>348</v>
      </c>
      <c r="F117" s="88" t="s">
        <v>242</v>
      </c>
      <c r="G117" s="89">
        <v>166785.90999999997</v>
      </c>
    </row>
    <row r="118" spans="1:7">
      <c r="A118" s="88"/>
      <c r="B118" s="88"/>
      <c r="C118" s="90"/>
      <c r="D118" s="88"/>
      <c r="E118" s="90">
        <v>349</v>
      </c>
      <c r="F118" s="88" t="s">
        <v>241</v>
      </c>
      <c r="G118" s="89">
        <v>9000</v>
      </c>
    </row>
    <row r="119" spans="1:7">
      <c r="A119" s="88"/>
      <c r="B119" s="88"/>
      <c r="C119" s="87">
        <v>3500</v>
      </c>
      <c r="D119" s="86" t="s">
        <v>240</v>
      </c>
      <c r="E119" s="87"/>
      <c r="F119" s="86"/>
      <c r="G119" s="85">
        <f>SUM(G120:G127)</f>
        <v>126453716.32000004</v>
      </c>
    </row>
    <row r="120" spans="1:7">
      <c r="A120" s="88"/>
      <c r="B120" s="88"/>
      <c r="C120" s="88"/>
      <c r="D120" s="88"/>
      <c r="E120" s="90">
        <v>351</v>
      </c>
      <c r="F120" s="88" t="s">
        <v>239</v>
      </c>
      <c r="G120" s="89">
        <v>25217687.270000003</v>
      </c>
    </row>
    <row r="121" spans="1:7">
      <c r="A121" s="88"/>
      <c r="B121" s="88"/>
      <c r="C121" s="90"/>
      <c r="D121" s="88"/>
      <c r="E121" s="90">
        <v>352</v>
      </c>
      <c r="F121" s="88" t="s">
        <v>238</v>
      </c>
      <c r="G121" s="89">
        <v>3750547.3</v>
      </c>
    </row>
    <row r="122" spans="1:7">
      <c r="A122" s="88"/>
      <c r="B122" s="88"/>
      <c r="C122" s="90"/>
      <c r="D122" s="88"/>
      <c r="E122" s="90">
        <v>353</v>
      </c>
      <c r="F122" s="88" t="s">
        <v>237</v>
      </c>
      <c r="G122" s="89">
        <v>9757172.1800000016</v>
      </c>
    </row>
    <row r="123" spans="1:7">
      <c r="A123" s="88"/>
      <c r="B123" s="88"/>
      <c r="C123" s="90"/>
      <c r="D123" s="88"/>
      <c r="E123" s="90">
        <v>354</v>
      </c>
      <c r="F123" s="88" t="s">
        <v>236</v>
      </c>
      <c r="G123" s="89">
        <v>2000</v>
      </c>
    </row>
    <row r="124" spans="1:7">
      <c r="A124" s="88"/>
      <c r="B124" s="88"/>
      <c r="C124" s="90"/>
      <c r="D124" s="88"/>
      <c r="E124" s="90">
        <v>355</v>
      </c>
      <c r="F124" s="88" t="s">
        <v>235</v>
      </c>
      <c r="G124" s="89">
        <v>34040961.070000008</v>
      </c>
    </row>
    <row r="125" spans="1:7">
      <c r="A125" s="88"/>
      <c r="B125" s="88"/>
      <c r="C125" s="90"/>
      <c r="D125" s="88"/>
      <c r="E125" s="90">
        <v>357</v>
      </c>
      <c r="F125" s="88" t="s">
        <v>234</v>
      </c>
      <c r="G125" s="89">
        <v>13909387.030000001</v>
      </c>
    </row>
    <row r="126" spans="1:7">
      <c r="A126" s="88"/>
      <c r="B126" s="88"/>
      <c r="C126" s="90"/>
      <c r="D126" s="88"/>
      <c r="E126" s="90">
        <v>358</v>
      </c>
      <c r="F126" s="88" t="s">
        <v>233</v>
      </c>
      <c r="G126" s="89">
        <v>36005642.550000004</v>
      </c>
    </row>
    <row r="127" spans="1:7">
      <c r="A127" s="88"/>
      <c r="B127" s="88"/>
      <c r="C127" s="90"/>
      <c r="D127" s="88"/>
      <c r="E127" s="90">
        <v>359</v>
      </c>
      <c r="F127" s="88" t="s">
        <v>232</v>
      </c>
      <c r="G127" s="89">
        <v>3770318.92</v>
      </c>
    </row>
    <row r="128" spans="1:7">
      <c r="A128" s="88"/>
      <c r="B128" s="88"/>
      <c r="C128" s="87">
        <v>3600</v>
      </c>
      <c r="D128" s="86" t="s">
        <v>231</v>
      </c>
      <c r="E128" s="87"/>
      <c r="F128" s="86"/>
      <c r="G128" s="85">
        <f>SUM(G129:G135)</f>
        <v>83048510.850000024</v>
      </c>
    </row>
    <row r="129" spans="1:7">
      <c r="A129" s="88"/>
      <c r="B129" s="88"/>
      <c r="C129" s="88"/>
      <c r="D129" s="88"/>
      <c r="E129" s="90">
        <v>361</v>
      </c>
      <c r="F129" s="88" t="s">
        <v>230</v>
      </c>
      <c r="G129" s="89">
        <v>78237621.000000015</v>
      </c>
    </row>
    <row r="130" spans="1:7">
      <c r="A130" s="88"/>
      <c r="B130" s="88"/>
      <c r="C130" s="90"/>
      <c r="D130" s="88"/>
      <c r="E130" s="90">
        <v>362</v>
      </c>
      <c r="F130" s="88" t="s">
        <v>229</v>
      </c>
      <c r="G130" s="89">
        <v>1350000</v>
      </c>
    </row>
    <row r="131" spans="1:7">
      <c r="A131" s="88"/>
      <c r="B131" s="88"/>
      <c r="C131" s="90"/>
      <c r="D131" s="88"/>
      <c r="E131" s="90">
        <v>363</v>
      </c>
      <c r="F131" s="88" t="s">
        <v>228</v>
      </c>
      <c r="G131" s="89">
        <v>2057628.0899999999</v>
      </c>
    </row>
    <row r="132" spans="1:7">
      <c r="A132" s="88"/>
      <c r="B132" s="88"/>
      <c r="C132" s="90"/>
      <c r="D132" s="88"/>
      <c r="E132" s="90">
        <v>364</v>
      </c>
      <c r="F132" s="88" t="s">
        <v>227</v>
      </c>
      <c r="G132" s="89">
        <v>124741.68</v>
      </c>
    </row>
    <row r="133" spans="1:7">
      <c r="A133" s="88"/>
      <c r="B133" s="88"/>
      <c r="C133" s="90"/>
      <c r="D133" s="88"/>
      <c r="E133" s="90">
        <v>365</v>
      </c>
      <c r="F133" s="88" t="s">
        <v>226</v>
      </c>
      <c r="G133" s="89">
        <v>16000</v>
      </c>
    </row>
    <row r="134" spans="1:7">
      <c r="A134" s="88"/>
      <c r="B134" s="88"/>
      <c r="C134" s="90"/>
      <c r="D134" s="88"/>
      <c r="E134" s="90">
        <v>366</v>
      </c>
      <c r="F134" s="88" t="s">
        <v>225</v>
      </c>
      <c r="G134" s="89">
        <v>149200.07999999999</v>
      </c>
    </row>
    <row r="135" spans="1:7">
      <c r="A135" s="88"/>
      <c r="B135" s="88"/>
      <c r="C135" s="90"/>
      <c r="D135" s="88"/>
      <c r="E135" s="90">
        <v>369</v>
      </c>
      <c r="F135" s="88" t="s">
        <v>224</v>
      </c>
      <c r="G135" s="89">
        <v>1113320</v>
      </c>
    </row>
    <row r="136" spans="1:7">
      <c r="A136" s="88"/>
      <c r="B136" s="88"/>
      <c r="C136" s="87">
        <v>3700</v>
      </c>
      <c r="D136" s="86" t="s">
        <v>223</v>
      </c>
      <c r="E136" s="87"/>
      <c r="F136" s="86"/>
      <c r="G136" s="85">
        <f>SUM(G137:G141)</f>
        <v>46023599.329999998</v>
      </c>
    </row>
    <row r="137" spans="1:7">
      <c r="A137" s="88"/>
      <c r="B137" s="88"/>
      <c r="C137" s="88"/>
      <c r="D137" s="88"/>
      <c r="E137" s="90">
        <v>371</v>
      </c>
      <c r="F137" s="88" t="s">
        <v>222</v>
      </c>
      <c r="G137" s="89">
        <v>8106800.2600000016</v>
      </c>
    </row>
    <row r="138" spans="1:7">
      <c r="A138" s="88"/>
      <c r="B138" s="88"/>
      <c r="C138" s="90"/>
      <c r="D138" s="88"/>
      <c r="E138" s="90">
        <v>372</v>
      </c>
      <c r="F138" s="88" t="s">
        <v>221</v>
      </c>
      <c r="G138" s="89">
        <v>311342.54000000004</v>
      </c>
    </row>
    <row r="139" spans="1:7">
      <c r="A139" s="88"/>
      <c r="B139" s="88"/>
      <c r="C139" s="90"/>
      <c r="D139" s="88"/>
      <c r="E139" s="90">
        <v>375</v>
      </c>
      <c r="F139" s="88" t="s">
        <v>220</v>
      </c>
      <c r="G139" s="89">
        <v>28944642.109999996</v>
      </c>
    </row>
    <row r="140" spans="1:7">
      <c r="A140" s="88"/>
      <c r="B140" s="88"/>
      <c r="C140" s="90"/>
      <c r="D140" s="88"/>
      <c r="E140" s="90">
        <v>376</v>
      </c>
      <c r="F140" s="88" t="s">
        <v>219</v>
      </c>
      <c r="G140" s="89">
        <v>1326042.0099999998</v>
      </c>
    </row>
    <row r="141" spans="1:7">
      <c r="A141" s="88"/>
      <c r="B141" s="88"/>
      <c r="C141" s="90"/>
      <c r="D141" s="88"/>
      <c r="E141" s="90">
        <v>379</v>
      </c>
      <c r="F141" s="88" t="s">
        <v>218</v>
      </c>
      <c r="G141" s="89">
        <v>7334772.4100000001</v>
      </c>
    </row>
    <row r="142" spans="1:7">
      <c r="A142" s="88"/>
      <c r="B142" s="88"/>
      <c r="C142" s="87">
        <v>3800</v>
      </c>
      <c r="D142" s="86" t="s">
        <v>217</v>
      </c>
      <c r="E142" s="87"/>
      <c r="F142" s="86"/>
      <c r="G142" s="85">
        <f>SUM(G143:G147)</f>
        <v>14690850.880000003</v>
      </c>
    </row>
    <row r="143" spans="1:7">
      <c r="A143" s="88"/>
      <c r="B143" s="88"/>
      <c r="C143" s="88"/>
      <c r="D143" s="88"/>
      <c r="E143" s="90">
        <v>381</v>
      </c>
      <c r="F143" s="88" t="s">
        <v>216</v>
      </c>
      <c r="G143" s="89">
        <v>8034633.5899999999</v>
      </c>
    </row>
    <row r="144" spans="1:7">
      <c r="A144" s="88"/>
      <c r="B144" s="88"/>
      <c r="C144" s="90"/>
      <c r="D144" s="88"/>
      <c r="E144" s="90">
        <v>382</v>
      </c>
      <c r="F144" s="88" t="s">
        <v>215</v>
      </c>
      <c r="G144" s="89">
        <v>653523.38</v>
      </c>
    </row>
    <row r="145" spans="1:7">
      <c r="A145" s="88"/>
      <c r="B145" s="88"/>
      <c r="C145" s="90"/>
      <c r="D145" s="88"/>
      <c r="E145" s="90">
        <v>383</v>
      </c>
      <c r="F145" s="88" t="s">
        <v>214</v>
      </c>
      <c r="G145" s="89">
        <v>5094344.1600000011</v>
      </c>
    </row>
    <row r="146" spans="1:7">
      <c r="A146" s="88"/>
      <c r="B146" s="88"/>
      <c r="C146" s="90"/>
      <c r="D146" s="88"/>
      <c r="E146" s="90">
        <v>384</v>
      </c>
      <c r="F146" s="88" t="s">
        <v>213</v>
      </c>
      <c r="G146" s="89">
        <v>150350</v>
      </c>
    </row>
    <row r="147" spans="1:7">
      <c r="A147" s="88"/>
      <c r="B147" s="88"/>
      <c r="C147" s="90"/>
      <c r="D147" s="88"/>
      <c r="E147" s="90">
        <v>385</v>
      </c>
      <c r="F147" s="88" t="s">
        <v>212</v>
      </c>
      <c r="G147" s="89">
        <v>757999.75</v>
      </c>
    </row>
    <row r="148" spans="1:7">
      <c r="A148" s="88"/>
      <c r="B148" s="88"/>
      <c r="C148" s="87">
        <v>3900</v>
      </c>
      <c r="D148" s="86" t="s">
        <v>6</v>
      </c>
      <c r="E148" s="87"/>
      <c r="F148" s="86"/>
      <c r="G148" s="85">
        <f>SUM(G149:G155)</f>
        <v>21488933.210000001</v>
      </c>
    </row>
    <row r="149" spans="1:7">
      <c r="A149" s="88"/>
      <c r="B149" s="88"/>
      <c r="C149" s="88"/>
      <c r="D149" s="88"/>
      <c r="E149" s="90">
        <v>391</v>
      </c>
      <c r="F149" s="88" t="s">
        <v>211</v>
      </c>
      <c r="G149" s="89">
        <v>466000</v>
      </c>
    </row>
    <row r="150" spans="1:7">
      <c r="A150" s="88"/>
      <c r="B150" s="88"/>
      <c r="C150" s="90"/>
      <c r="D150" s="88"/>
      <c r="E150" s="90">
        <v>392</v>
      </c>
      <c r="F150" s="88" t="s">
        <v>210</v>
      </c>
      <c r="G150" s="89">
        <v>16182763.710000001</v>
      </c>
    </row>
    <row r="151" spans="1:7">
      <c r="A151" s="88"/>
      <c r="B151" s="88"/>
      <c r="C151" s="90"/>
      <c r="D151" s="88"/>
      <c r="E151" s="90">
        <v>393</v>
      </c>
      <c r="F151" s="88" t="s">
        <v>209</v>
      </c>
      <c r="G151" s="89">
        <v>200000</v>
      </c>
    </row>
    <row r="152" spans="1:7">
      <c r="A152" s="88"/>
      <c r="B152" s="88"/>
      <c r="C152" s="90"/>
      <c r="D152" s="88"/>
      <c r="E152" s="90">
        <v>394</v>
      </c>
      <c r="F152" s="88" t="s">
        <v>208</v>
      </c>
      <c r="G152" s="89">
        <v>1321934</v>
      </c>
    </row>
    <row r="153" spans="1:7">
      <c r="A153" s="88"/>
      <c r="B153" s="88"/>
      <c r="C153" s="90"/>
      <c r="D153" s="88"/>
      <c r="E153" s="90">
        <v>395</v>
      </c>
      <c r="F153" s="88" t="s">
        <v>207</v>
      </c>
      <c r="G153" s="89">
        <v>219221</v>
      </c>
    </row>
    <row r="154" spans="1:7">
      <c r="A154" s="88"/>
      <c r="B154" s="88"/>
      <c r="C154" s="90"/>
      <c r="D154" s="88"/>
      <c r="E154" s="90">
        <v>396</v>
      </c>
      <c r="F154" s="88" t="s">
        <v>206</v>
      </c>
      <c r="G154" s="89">
        <v>10500</v>
      </c>
    </row>
    <row r="155" spans="1:7">
      <c r="A155" s="88"/>
      <c r="B155" s="88"/>
      <c r="C155" s="90"/>
      <c r="D155" s="88"/>
      <c r="E155" s="90">
        <v>399</v>
      </c>
      <c r="F155" s="88" t="s">
        <v>205</v>
      </c>
      <c r="G155" s="89">
        <v>3088514.5</v>
      </c>
    </row>
    <row r="156" spans="1:7" s="79" customFormat="1" ht="15.75" thickBot="1">
      <c r="A156" s="93">
        <v>4000</v>
      </c>
      <c r="B156" s="93" t="s">
        <v>204</v>
      </c>
      <c r="C156" s="94"/>
      <c r="D156" s="93"/>
      <c r="E156" s="94"/>
      <c r="F156" s="93"/>
      <c r="G156" s="92">
        <f>SUM(G157,G164,G168,G171)</f>
        <v>27220526027.009995</v>
      </c>
    </row>
    <row r="157" spans="1:7">
      <c r="A157" s="88"/>
      <c r="B157" s="88"/>
      <c r="C157" s="87">
        <v>4100</v>
      </c>
      <c r="D157" s="86" t="s">
        <v>203</v>
      </c>
      <c r="E157" s="87"/>
      <c r="F157" s="86"/>
      <c r="G157" s="85">
        <f>SUM(G158:G163)</f>
        <v>26090840777.899994</v>
      </c>
    </row>
    <row r="158" spans="1:7">
      <c r="A158" s="88"/>
      <c r="B158" s="88"/>
      <c r="C158" s="88"/>
      <c r="D158" s="88"/>
      <c r="E158" s="90">
        <v>411</v>
      </c>
      <c r="F158" s="88" t="s">
        <v>202</v>
      </c>
      <c r="G158" s="89">
        <v>16356506523.459993</v>
      </c>
    </row>
    <row r="159" spans="1:7">
      <c r="A159" s="88"/>
      <c r="B159" s="88"/>
      <c r="C159" s="90"/>
      <c r="D159" s="88"/>
      <c r="E159" s="90">
        <v>412</v>
      </c>
      <c r="F159" s="88" t="s">
        <v>201</v>
      </c>
      <c r="G159" s="89">
        <v>772559657</v>
      </c>
    </row>
    <row r="160" spans="1:7">
      <c r="A160" s="88"/>
      <c r="B160" s="88"/>
      <c r="C160" s="90"/>
      <c r="D160" s="88"/>
      <c r="E160" s="90">
        <v>413</v>
      </c>
      <c r="F160" s="88" t="s">
        <v>200</v>
      </c>
      <c r="G160" s="89">
        <v>834036537.89999986</v>
      </c>
    </row>
    <row r="161" spans="1:7">
      <c r="A161" s="88"/>
      <c r="B161" s="88"/>
      <c r="C161" s="90"/>
      <c r="D161" s="88"/>
      <c r="E161" s="90">
        <v>414</v>
      </c>
      <c r="F161" s="88" t="s">
        <v>199</v>
      </c>
      <c r="G161" s="89">
        <v>1251769944.3800001</v>
      </c>
    </row>
    <row r="162" spans="1:7">
      <c r="A162" s="88"/>
      <c r="B162" s="88"/>
      <c r="C162" s="90"/>
      <c r="D162" s="88"/>
      <c r="E162" s="90">
        <v>415</v>
      </c>
      <c r="F162" s="88" t="s">
        <v>198</v>
      </c>
      <c r="G162" s="89">
        <v>6789716831.1500006</v>
      </c>
    </row>
    <row r="163" spans="1:7">
      <c r="A163" s="88"/>
      <c r="B163" s="88"/>
      <c r="C163" s="90"/>
      <c r="D163" s="88"/>
      <c r="E163" s="90">
        <v>417</v>
      </c>
      <c r="F163" s="88" t="s">
        <v>197</v>
      </c>
      <c r="G163" s="89">
        <v>86251284.00999999</v>
      </c>
    </row>
    <row r="164" spans="1:7">
      <c r="A164" s="88"/>
      <c r="B164" s="88"/>
      <c r="C164" s="87">
        <v>4200</v>
      </c>
      <c r="D164" s="86" t="s">
        <v>196</v>
      </c>
      <c r="E164" s="87"/>
      <c r="F164" s="86"/>
      <c r="G164" s="85">
        <f>SUM(G165:G167)</f>
        <v>187770000</v>
      </c>
    </row>
    <row r="165" spans="1:7">
      <c r="A165" s="88"/>
      <c r="B165" s="88"/>
      <c r="C165" s="88"/>
      <c r="D165" s="88"/>
      <c r="E165" s="90">
        <v>421</v>
      </c>
      <c r="F165" s="88" t="s">
        <v>195</v>
      </c>
      <c r="G165" s="89">
        <v>1000000</v>
      </c>
    </row>
    <row r="166" spans="1:7">
      <c r="A166" s="97"/>
      <c r="B166" s="97"/>
      <c r="C166" s="98"/>
      <c r="D166" s="97"/>
      <c r="E166" s="98">
        <v>424</v>
      </c>
      <c r="F166" s="97" t="s">
        <v>194</v>
      </c>
      <c r="G166" s="96">
        <v>170000000</v>
      </c>
    </row>
    <row r="167" spans="1:7">
      <c r="A167" s="88"/>
      <c r="B167" s="88"/>
      <c r="C167" s="90"/>
      <c r="D167" s="88"/>
      <c r="E167" s="90">
        <v>425</v>
      </c>
      <c r="F167" s="88" t="s">
        <v>193</v>
      </c>
      <c r="G167" s="89">
        <v>16770000</v>
      </c>
    </row>
    <row r="168" spans="1:7">
      <c r="A168" s="88"/>
      <c r="B168" s="88"/>
      <c r="C168" s="87">
        <v>4300</v>
      </c>
      <c r="D168" s="86" t="s">
        <v>192</v>
      </c>
      <c r="E168" s="87"/>
      <c r="F168" s="86"/>
      <c r="G168" s="85">
        <f>SUM(G169:G170)</f>
        <v>199791030.64999998</v>
      </c>
    </row>
    <row r="169" spans="1:7">
      <c r="A169" s="88"/>
      <c r="B169" s="88"/>
      <c r="C169" s="88"/>
      <c r="D169" s="88"/>
      <c r="E169" s="90">
        <v>431</v>
      </c>
      <c r="F169" s="88" t="s">
        <v>191</v>
      </c>
      <c r="G169" s="89">
        <v>30157332.640000001</v>
      </c>
    </row>
    <row r="170" spans="1:7">
      <c r="A170" s="88"/>
      <c r="B170" s="88"/>
      <c r="C170" s="90"/>
      <c r="D170" s="88"/>
      <c r="E170" s="90">
        <v>433</v>
      </c>
      <c r="F170" s="88" t="s">
        <v>190</v>
      </c>
      <c r="G170" s="89">
        <v>169633698.00999999</v>
      </c>
    </row>
    <row r="171" spans="1:7">
      <c r="A171" s="88"/>
      <c r="B171" s="88"/>
      <c r="C171" s="87">
        <v>4400</v>
      </c>
      <c r="D171" s="86" t="s">
        <v>189</v>
      </c>
      <c r="E171" s="87"/>
      <c r="F171" s="86"/>
      <c r="G171" s="85">
        <f>SUM(G172:G174)</f>
        <v>742124218.46000004</v>
      </c>
    </row>
    <row r="172" spans="1:7">
      <c r="A172" s="88"/>
      <c r="B172" s="88"/>
      <c r="C172" s="88"/>
      <c r="D172" s="88"/>
      <c r="E172" s="90">
        <v>441</v>
      </c>
      <c r="F172" s="88" t="s">
        <v>188</v>
      </c>
      <c r="G172" s="89">
        <v>690524268.51999998</v>
      </c>
    </row>
    <row r="173" spans="1:7">
      <c r="A173" s="88"/>
      <c r="B173" s="88"/>
      <c r="C173" s="90"/>
      <c r="D173" s="88"/>
      <c r="E173" s="90">
        <v>442</v>
      </c>
      <c r="F173" s="88" t="s">
        <v>187</v>
      </c>
      <c r="G173" s="89">
        <v>1582626</v>
      </c>
    </row>
    <row r="174" spans="1:7">
      <c r="A174" s="88"/>
      <c r="B174" s="88"/>
      <c r="C174" s="90"/>
      <c r="D174" s="88"/>
      <c r="E174" s="90">
        <v>445</v>
      </c>
      <c r="F174" s="88" t="s">
        <v>186</v>
      </c>
      <c r="G174" s="89">
        <v>50017323.939999998</v>
      </c>
    </row>
    <row r="175" spans="1:7" s="79" customFormat="1" ht="15.75" thickBot="1">
      <c r="A175" s="93">
        <v>5000</v>
      </c>
      <c r="B175" s="93" t="s">
        <v>185</v>
      </c>
      <c r="C175" s="94"/>
      <c r="D175" s="93"/>
      <c r="E175" s="94"/>
      <c r="F175" s="93"/>
      <c r="G175" s="95">
        <f>SUM(G176,G181,G185,G187,G189,G194)</f>
        <v>154852819.63999999</v>
      </c>
    </row>
    <row r="176" spans="1:7" s="79" customFormat="1">
      <c r="A176" s="91"/>
      <c r="B176" s="91"/>
      <c r="C176" s="87">
        <v>5100</v>
      </c>
      <c r="D176" s="86" t="s">
        <v>184</v>
      </c>
      <c r="E176" s="87"/>
      <c r="F176" s="86"/>
      <c r="G176" s="85">
        <f>SUM(G177:G180)</f>
        <v>108868219.64</v>
      </c>
    </row>
    <row r="177" spans="1:7">
      <c r="A177" s="88"/>
      <c r="B177" s="88"/>
      <c r="C177" s="90"/>
      <c r="D177" s="88"/>
      <c r="E177" s="90">
        <v>511</v>
      </c>
      <c r="F177" s="88" t="s">
        <v>183</v>
      </c>
      <c r="G177" s="89">
        <v>27323445</v>
      </c>
    </row>
    <row r="178" spans="1:7">
      <c r="A178" s="88"/>
      <c r="B178" s="88"/>
      <c r="C178" s="90"/>
      <c r="D178" s="88"/>
      <c r="E178" s="90">
        <v>512</v>
      </c>
      <c r="F178" s="88" t="s">
        <v>182</v>
      </c>
      <c r="G178" s="89">
        <v>12000</v>
      </c>
    </row>
    <row r="179" spans="1:7">
      <c r="A179" s="88"/>
      <c r="B179" s="88"/>
      <c r="C179" s="90"/>
      <c r="D179" s="88"/>
      <c r="E179" s="90">
        <v>515</v>
      </c>
      <c r="F179" s="88" t="s">
        <v>181</v>
      </c>
      <c r="G179" s="89">
        <v>36414374.640000001</v>
      </c>
    </row>
    <row r="180" spans="1:7">
      <c r="A180" s="88"/>
      <c r="B180" s="88"/>
      <c r="C180" s="90"/>
      <c r="D180" s="88"/>
      <c r="E180" s="90">
        <v>519</v>
      </c>
      <c r="F180" s="88" t="s">
        <v>180</v>
      </c>
      <c r="G180" s="89">
        <v>45118400</v>
      </c>
    </row>
    <row r="181" spans="1:7">
      <c r="A181" s="88"/>
      <c r="B181" s="88"/>
      <c r="C181" s="87">
        <v>5200</v>
      </c>
      <c r="D181" s="86" t="s">
        <v>179</v>
      </c>
      <c r="E181" s="87"/>
      <c r="F181" s="86"/>
      <c r="G181" s="85">
        <f>SUM(G182:G184)</f>
        <v>163100</v>
      </c>
    </row>
    <row r="182" spans="1:7">
      <c r="A182" s="88"/>
      <c r="B182" s="88"/>
      <c r="C182" s="90"/>
      <c r="D182" s="88"/>
      <c r="E182" s="90">
        <v>521</v>
      </c>
      <c r="F182" s="88" t="s">
        <v>178</v>
      </c>
      <c r="G182" s="89">
        <v>58100</v>
      </c>
    </row>
    <row r="183" spans="1:7">
      <c r="A183" s="88"/>
      <c r="B183" s="88"/>
      <c r="C183" s="90"/>
      <c r="D183" s="88"/>
      <c r="E183" s="90">
        <v>523</v>
      </c>
      <c r="F183" s="88" t="s">
        <v>177</v>
      </c>
      <c r="G183" s="89">
        <v>100000</v>
      </c>
    </row>
    <row r="184" spans="1:7">
      <c r="A184" s="88"/>
      <c r="B184" s="88"/>
      <c r="C184" s="90"/>
      <c r="D184" s="88"/>
      <c r="E184" s="90">
        <v>529</v>
      </c>
      <c r="F184" s="88" t="s">
        <v>176</v>
      </c>
      <c r="G184" s="89">
        <v>5000</v>
      </c>
    </row>
    <row r="185" spans="1:7">
      <c r="A185" s="88"/>
      <c r="B185" s="88"/>
      <c r="C185" s="87">
        <v>5400</v>
      </c>
      <c r="D185" s="86" t="s">
        <v>175</v>
      </c>
      <c r="E185" s="87"/>
      <c r="F185" s="86"/>
      <c r="G185" s="85">
        <f>SUM(G186)</f>
        <v>4040000</v>
      </c>
    </row>
    <row r="186" spans="1:7">
      <c r="A186" s="88"/>
      <c r="B186" s="88"/>
      <c r="C186" s="90"/>
      <c r="D186" s="88"/>
      <c r="E186" s="90">
        <v>541</v>
      </c>
      <c r="F186" s="88" t="s">
        <v>174</v>
      </c>
      <c r="G186" s="89">
        <v>4040000</v>
      </c>
    </row>
    <row r="187" spans="1:7">
      <c r="A187" s="88"/>
      <c r="B187" s="88"/>
      <c r="C187" s="87">
        <v>5500</v>
      </c>
      <c r="D187" s="86" t="s">
        <v>173</v>
      </c>
      <c r="E187" s="87"/>
      <c r="F187" s="86"/>
      <c r="G187" s="85">
        <f>SUM(G188)</f>
        <v>33000000</v>
      </c>
    </row>
    <row r="188" spans="1:7">
      <c r="A188" s="88"/>
      <c r="B188" s="88"/>
      <c r="C188" s="90"/>
      <c r="D188" s="88"/>
      <c r="E188" s="90">
        <v>551</v>
      </c>
      <c r="F188" s="88" t="s">
        <v>172</v>
      </c>
      <c r="G188" s="89">
        <v>33000000</v>
      </c>
    </row>
    <row r="189" spans="1:7">
      <c r="A189" s="88"/>
      <c r="B189" s="88"/>
      <c r="C189" s="87">
        <v>5600</v>
      </c>
      <c r="D189" s="86" t="s">
        <v>171</v>
      </c>
      <c r="E189" s="87"/>
      <c r="F189" s="86"/>
      <c r="G189" s="85">
        <f>SUM(G190:G193)</f>
        <v>281500</v>
      </c>
    </row>
    <row r="190" spans="1:7">
      <c r="A190" s="88"/>
      <c r="B190" s="88"/>
      <c r="C190" s="90"/>
      <c r="D190" s="88"/>
      <c r="E190" s="90">
        <v>562</v>
      </c>
      <c r="F190" s="88" t="s">
        <v>170</v>
      </c>
      <c r="G190" s="89">
        <v>4000</v>
      </c>
    </row>
    <row r="191" spans="1:7">
      <c r="A191" s="88"/>
      <c r="B191" s="88"/>
      <c r="C191" s="90"/>
      <c r="D191" s="88"/>
      <c r="E191" s="90">
        <v>563</v>
      </c>
      <c r="F191" s="88" t="s">
        <v>169</v>
      </c>
      <c r="G191" s="89">
        <v>1000</v>
      </c>
    </row>
    <row r="192" spans="1:7">
      <c r="A192" s="88"/>
      <c r="B192" s="88"/>
      <c r="C192" s="90"/>
      <c r="D192" s="88"/>
      <c r="E192" s="90">
        <v>565</v>
      </c>
      <c r="F192" s="88" t="s">
        <v>168</v>
      </c>
      <c r="G192" s="89">
        <v>264000</v>
      </c>
    </row>
    <row r="193" spans="1:7">
      <c r="A193" s="88"/>
      <c r="B193" s="88"/>
      <c r="C193" s="90"/>
      <c r="D193" s="88"/>
      <c r="E193" s="90">
        <v>566</v>
      </c>
      <c r="F193" s="88" t="s">
        <v>167</v>
      </c>
      <c r="G193" s="89">
        <v>12500</v>
      </c>
    </row>
    <row r="194" spans="1:7">
      <c r="A194" s="88"/>
      <c r="B194" s="88"/>
      <c r="C194" s="87">
        <v>5900</v>
      </c>
      <c r="D194" s="86" t="s">
        <v>166</v>
      </c>
      <c r="E194" s="87"/>
      <c r="F194" s="86"/>
      <c r="G194" s="85">
        <f>SUM(G195:G196)</f>
        <v>8500000</v>
      </c>
    </row>
    <row r="195" spans="1:7">
      <c r="A195" s="88"/>
      <c r="B195" s="88"/>
      <c r="C195" s="90"/>
      <c r="D195" s="88"/>
      <c r="E195" s="90">
        <v>591</v>
      </c>
      <c r="F195" s="88" t="s">
        <v>165</v>
      </c>
      <c r="G195" s="89">
        <v>1500000</v>
      </c>
    </row>
    <row r="196" spans="1:7">
      <c r="A196" s="88"/>
      <c r="B196" s="88"/>
      <c r="C196" s="90"/>
      <c r="D196" s="88"/>
      <c r="E196" s="90">
        <v>597</v>
      </c>
      <c r="F196" s="88" t="s">
        <v>164</v>
      </c>
      <c r="G196" s="89">
        <v>7000000</v>
      </c>
    </row>
    <row r="197" spans="1:7" s="79" customFormat="1" ht="15.75" thickBot="1">
      <c r="A197" s="93">
        <v>6000</v>
      </c>
      <c r="B197" s="93" t="s">
        <v>163</v>
      </c>
      <c r="C197" s="94"/>
      <c r="D197" s="93"/>
      <c r="E197" s="94"/>
      <c r="F197" s="93"/>
      <c r="G197" s="92">
        <f>SUM(G198,G204)</f>
        <v>6558339323.9399996</v>
      </c>
    </row>
    <row r="198" spans="1:7">
      <c r="A198" s="88"/>
      <c r="B198" s="88"/>
      <c r="C198" s="87">
        <v>6100</v>
      </c>
      <c r="D198" s="86" t="s">
        <v>162</v>
      </c>
      <c r="E198" s="87"/>
      <c r="F198" s="86"/>
      <c r="G198" s="85">
        <f>SUM(G199:G203)</f>
        <v>4927939323.9399996</v>
      </c>
    </row>
    <row r="199" spans="1:7">
      <c r="A199" s="88"/>
      <c r="B199" s="88"/>
      <c r="C199" s="90"/>
      <c r="D199" s="88"/>
      <c r="E199" s="90">
        <v>612</v>
      </c>
      <c r="F199" s="88" t="s">
        <v>157</v>
      </c>
      <c r="G199" s="89">
        <v>2006539999.9999998</v>
      </c>
    </row>
    <row r="200" spans="1:7">
      <c r="A200" s="88"/>
      <c r="B200" s="88"/>
      <c r="C200" s="90"/>
      <c r="D200" s="88"/>
      <c r="E200" s="90">
        <v>613</v>
      </c>
      <c r="F200" s="88" t="s">
        <v>161</v>
      </c>
      <c r="G200" s="89">
        <v>168600000</v>
      </c>
    </row>
    <row r="201" spans="1:7">
      <c r="A201" s="88"/>
      <c r="B201" s="88"/>
      <c r="C201" s="90"/>
      <c r="D201" s="88"/>
      <c r="E201" s="90">
        <v>614</v>
      </c>
      <c r="F201" s="88" t="s">
        <v>160</v>
      </c>
      <c r="G201" s="89">
        <v>1044000000</v>
      </c>
    </row>
    <row r="202" spans="1:7">
      <c r="A202" s="88"/>
      <c r="B202" s="88"/>
      <c r="C202" s="90"/>
      <c r="D202" s="88"/>
      <c r="E202" s="90">
        <v>615</v>
      </c>
      <c r="F202" s="88" t="s">
        <v>156</v>
      </c>
      <c r="G202" s="89">
        <v>1518800000</v>
      </c>
    </row>
    <row r="203" spans="1:7">
      <c r="A203" s="88"/>
      <c r="B203" s="88"/>
      <c r="C203" s="90"/>
      <c r="D203" s="88"/>
      <c r="E203" s="90">
        <v>617</v>
      </c>
      <c r="F203" s="88" t="s">
        <v>159</v>
      </c>
      <c r="G203" s="89">
        <v>189999323.94</v>
      </c>
    </row>
    <row r="204" spans="1:7">
      <c r="A204" s="88"/>
      <c r="B204" s="88"/>
      <c r="C204" s="87">
        <v>6200</v>
      </c>
      <c r="D204" s="86" t="s">
        <v>158</v>
      </c>
      <c r="E204" s="87"/>
      <c r="F204" s="86"/>
      <c r="G204" s="85">
        <f>SUM(G205:G206)</f>
        <v>1630400000</v>
      </c>
    </row>
    <row r="205" spans="1:7">
      <c r="A205" s="88"/>
      <c r="B205" s="88"/>
      <c r="C205" s="90"/>
      <c r="D205" s="88"/>
      <c r="E205" s="90">
        <v>622</v>
      </c>
      <c r="F205" s="88" t="s">
        <v>157</v>
      </c>
      <c r="G205" s="89">
        <v>905400000</v>
      </c>
    </row>
    <row r="206" spans="1:7">
      <c r="A206" s="88"/>
      <c r="B206" s="88"/>
      <c r="C206" s="90"/>
      <c r="D206" s="88"/>
      <c r="E206" s="90">
        <v>625</v>
      </c>
      <c r="F206" s="88" t="s">
        <v>156</v>
      </c>
      <c r="G206" s="89">
        <v>725000000</v>
      </c>
    </row>
    <row r="207" spans="1:7" s="79" customFormat="1" ht="15.75" thickBot="1">
      <c r="A207" s="93">
        <v>7000</v>
      </c>
      <c r="B207" s="93" t="s">
        <v>155</v>
      </c>
      <c r="C207" s="94"/>
      <c r="D207" s="93"/>
      <c r="E207" s="94"/>
      <c r="F207" s="93"/>
      <c r="G207" s="95">
        <f>SUM(G208)</f>
        <v>442446769</v>
      </c>
    </row>
    <row r="208" spans="1:7">
      <c r="A208" s="88"/>
      <c r="B208" s="88"/>
      <c r="C208" s="87">
        <v>7900</v>
      </c>
      <c r="D208" s="86" t="s">
        <v>154</v>
      </c>
      <c r="E208" s="87"/>
      <c r="F208" s="86"/>
      <c r="G208" s="85">
        <f>SUM(G209)</f>
        <v>442446769</v>
      </c>
    </row>
    <row r="209" spans="1:7">
      <c r="A209" s="88"/>
      <c r="B209" s="88"/>
      <c r="C209" s="88"/>
      <c r="D209" s="88"/>
      <c r="E209" s="90">
        <v>799</v>
      </c>
      <c r="F209" s="88" t="s">
        <v>153</v>
      </c>
      <c r="G209" s="89">
        <v>442446769</v>
      </c>
    </row>
    <row r="210" spans="1:7" s="79" customFormat="1" ht="15.75" thickBot="1">
      <c r="A210" s="93">
        <v>8000</v>
      </c>
      <c r="B210" s="93" t="s">
        <v>152</v>
      </c>
      <c r="C210" s="94"/>
      <c r="D210" s="93"/>
      <c r="E210" s="94"/>
      <c r="F210" s="93"/>
      <c r="G210" s="92">
        <f>SUM(G211,G216)</f>
        <v>5825307054.2399998</v>
      </c>
    </row>
    <row r="211" spans="1:7" s="79" customFormat="1">
      <c r="A211" s="91"/>
      <c r="B211" s="91"/>
      <c r="C211" s="87">
        <v>8100</v>
      </c>
      <c r="D211" s="86" t="s">
        <v>151</v>
      </c>
      <c r="E211" s="87"/>
      <c r="F211" s="86"/>
      <c r="G211" s="85">
        <f>SUM(G212:G215)</f>
        <v>3873879544.2400002</v>
      </c>
    </row>
    <row r="212" spans="1:7">
      <c r="A212" s="88"/>
      <c r="B212" s="88"/>
      <c r="C212" s="88"/>
      <c r="D212" s="88"/>
      <c r="E212" s="90">
        <v>811</v>
      </c>
      <c r="F212" s="88" t="s">
        <v>150</v>
      </c>
      <c r="G212" s="89">
        <v>2401575905.8400002</v>
      </c>
    </row>
    <row r="213" spans="1:7">
      <c r="A213" s="88"/>
      <c r="B213" s="88"/>
      <c r="C213" s="90"/>
      <c r="D213" s="88"/>
      <c r="E213" s="90">
        <v>812</v>
      </c>
      <c r="F213" s="88" t="s">
        <v>149</v>
      </c>
      <c r="G213" s="89">
        <v>347289054.29000002</v>
      </c>
    </row>
    <row r="214" spans="1:7">
      <c r="A214" s="88"/>
      <c r="B214" s="88"/>
      <c r="C214" s="90"/>
      <c r="D214" s="88"/>
      <c r="E214" s="90">
        <v>813</v>
      </c>
      <c r="F214" s="88" t="s">
        <v>148</v>
      </c>
      <c r="G214" s="89">
        <v>169863498.09</v>
      </c>
    </row>
    <row r="215" spans="1:7">
      <c r="A215" s="88"/>
      <c r="B215" s="88"/>
      <c r="C215" s="90"/>
      <c r="D215" s="88"/>
      <c r="E215" s="90">
        <v>815</v>
      </c>
      <c r="F215" s="88" t="s">
        <v>147</v>
      </c>
      <c r="G215" s="89">
        <v>955151086.0200001</v>
      </c>
    </row>
    <row r="216" spans="1:7">
      <c r="A216" s="88"/>
      <c r="B216" s="88"/>
      <c r="C216" s="87">
        <v>8300</v>
      </c>
      <c r="D216" s="86" t="s">
        <v>146</v>
      </c>
      <c r="E216" s="87"/>
      <c r="F216" s="86"/>
      <c r="G216" s="85">
        <f>SUM(G217)</f>
        <v>1951427510</v>
      </c>
    </row>
    <row r="217" spans="1:7">
      <c r="A217" s="88"/>
      <c r="B217" s="88"/>
      <c r="C217" s="88"/>
      <c r="D217" s="88"/>
      <c r="E217" s="90">
        <v>832</v>
      </c>
      <c r="F217" s="88" t="s">
        <v>145</v>
      </c>
      <c r="G217" s="89">
        <v>1951427510</v>
      </c>
    </row>
    <row r="218" spans="1:7" s="79" customFormat="1" ht="15.75" thickBot="1">
      <c r="A218" s="93">
        <v>9000</v>
      </c>
      <c r="B218" s="93" t="s">
        <v>144</v>
      </c>
      <c r="C218" s="94"/>
      <c r="D218" s="93"/>
      <c r="E218" s="94"/>
      <c r="F218" s="93"/>
      <c r="G218" s="92">
        <f>SUM(G227,G225,G223,G221,G219)</f>
        <v>5580145634.54</v>
      </c>
    </row>
    <row r="219" spans="1:7" s="79" customFormat="1">
      <c r="A219" s="91"/>
      <c r="B219" s="91"/>
      <c r="C219" s="87">
        <v>9100</v>
      </c>
      <c r="D219" s="86" t="s">
        <v>143</v>
      </c>
      <c r="E219" s="87"/>
      <c r="F219" s="86"/>
      <c r="G219" s="85">
        <f>SUM(G220)</f>
        <v>1274260651.55</v>
      </c>
    </row>
    <row r="220" spans="1:7">
      <c r="A220" s="88"/>
      <c r="B220" s="88"/>
      <c r="C220" s="90"/>
      <c r="D220" s="88"/>
      <c r="E220" s="90">
        <v>911</v>
      </c>
      <c r="F220" s="88" t="s">
        <v>142</v>
      </c>
      <c r="G220" s="89">
        <v>1274260651.55</v>
      </c>
    </row>
    <row r="221" spans="1:7">
      <c r="A221" s="88"/>
      <c r="B221" s="88"/>
      <c r="C221" s="87">
        <v>9200</v>
      </c>
      <c r="D221" s="86" t="s">
        <v>141</v>
      </c>
      <c r="E221" s="87"/>
      <c r="F221" s="86"/>
      <c r="G221" s="85">
        <f>SUM(G222)</f>
        <v>890192319</v>
      </c>
    </row>
    <row r="222" spans="1:7">
      <c r="A222" s="88"/>
      <c r="B222" s="88"/>
      <c r="C222" s="90"/>
      <c r="D222" s="88"/>
      <c r="E222" s="90">
        <v>921</v>
      </c>
      <c r="F222" s="88" t="s">
        <v>140</v>
      </c>
      <c r="G222" s="89">
        <v>890192319</v>
      </c>
    </row>
    <row r="223" spans="1:7">
      <c r="A223" s="88"/>
      <c r="B223" s="88"/>
      <c r="C223" s="87">
        <v>9500</v>
      </c>
      <c r="D223" s="86" t="s">
        <v>139</v>
      </c>
      <c r="E223" s="87"/>
      <c r="F223" s="86"/>
      <c r="G223" s="85">
        <f>SUM(G224)</f>
        <v>219172573.99000001</v>
      </c>
    </row>
    <row r="224" spans="1:7">
      <c r="A224" s="88"/>
      <c r="B224" s="88"/>
      <c r="C224" s="90"/>
      <c r="D224" s="88"/>
      <c r="E224" s="90">
        <v>951</v>
      </c>
      <c r="F224" s="88" t="s">
        <v>138</v>
      </c>
      <c r="G224" s="89">
        <v>219172573.99000001</v>
      </c>
    </row>
    <row r="225" spans="1:7">
      <c r="A225" s="88"/>
      <c r="B225" s="88"/>
      <c r="C225" s="87">
        <v>9600</v>
      </c>
      <c r="D225" s="86" t="s">
        <v>137</v>
      </c>
      <c r="E225" s="87"/>
      <c r="F225" s="86"/>
      <c r="G225" s="85">
        <f>SUM(G226)</f>
        <v>172520090</v>
      </c>
    </row>
    <row r="226" spans="1:7">
      <c r="A226" s="88"/>
      <c r="B226" s="88"/>
      <c r="C226" s="90"/>
      <c r="D226" s="88"/>
      <c r="E226" s="90">
        <v>962</v>
      </c>
      <c r="F226" s="88" t="s">
        <v>136</v>
      </c>
      <c r="G226" s="89">
        <v>172520090</v>
      </c>
    </row>
    <row r="227" spans="1:7">
      <c r="A227" s="88"/>
      <c r="B227" s="88"/>
      <c r="C227" s="87">
        <v>9900</v>
      </c>
      <c r="D227" s="86" t="s">
        <v>135</v>
      </c>
      <c r="E227" s="87"/>
      <c r="F227" s="86"/>
      <c r="G227" s="85">
        <f>SUM(G228)</f>
        <v>3024000000</v>
      </c>
    </row>
    <row r="228" spans="1:7" ht="15.75" thickBot="1">
      <c r="A228" s="83"/>
      <c r="B228" s="83"/>
      <c r="C228" s="84"/>
      <c r="D228" s="83"/>
      <c r="E228" s="84">
        <v>991</v>
      </c>
      <c r="F228" s="83" t="s">
        <v>134</v>
      </c>
      <c r="G228" s="82">
        <v>3024000000</v>
      </c>
    </row>
    <row r="229" spans="1:7" s="79" customFormat="1">
      <c r="A229" s="81" t="s">
        <v>107</v>
      </c>
      <c r="B229" s="81"/>
      <c r="C229" s="81"/>
      <c r="D229" s="81"/>
      <c r="E229" s="81"/>
      <c r="F229" s="81"/>
      <c r="G229" s="80">
        <f>SUM(G6,G28,G80,G156,G175,G197,G207,G210,G218)</f>
        <v>54628610718.439995</v>
      </c>
    </row>
    <row r="230" spans="1:7">
      <c r="B230" s="52"/>
    </row>
    <row r="231" spans="1:7">
      <c r="B231" s="52"/>
    </row>
    <row r="232" spans="1:7">
      <c r="B232" s="52"/>
    </row>
    <row r="233" spans="1:7">
      <c r="B233" s="52"/>
    </row>
    <row r="234" spans="1:7">
      <c r="B234" s="52"/>
    </row>
    <row r="235" spans="1:7">
      <c r="B235" s="52"/>
    </row>
    <row r="236" spans="1:7">
      <c r="B236" s="52"/>
    </row>
    <row r="237" spans="1:7">
      <c r="B237" s="52"/>
    </row>
    <row r="238" spans="1:7">
      <c r="B238" s="52"/>
    </row>
    <row r="239" spans="1:7">
      <c r="B239" s="52"/>
    </row>
    <row r="240" spans="1:7">
      <c r="B240" s="52"/>
    </row>
    <row r="241" spans="2:7">
      <c r="B241" s="52"/>
    </row>
    <row r="242" spans="2:7">
      <c r="B242" s="52"/>
    </row>
    <row r="243" spans="2:7">
      <c r="B243" s="52"/>
    </row>
    <row r="244" spans="2:7">
      <c r="B244" s="52"/>
      <c r="C244" s="52"/>
      <c r="E244" s="52"/>
      <c r="G244" s="52"/>
    </row>
    <row r="245" spans="2:7">
      <c r="B245" s="52"/>
      <c r="C245" s="52"/>
      <c r="E245" s="52"/>
      <c r="G245" s="52"/>
    </row>
    <row r="246" spans="2:7">
      <c r="B246" s="52"/>
      <c r="C246" s="52"/>
      <c r="E246" s="52"/>
      <c r="G246" s="52"/>
    </row>
    <row r="247" spans="2:7">
      <c r="B247" s="52"/>
      <c r="C247" s="52"/>
      <c r="E247" s="52"/>
      <c r="G247" s="52"/>
    </row>
    <row r="248" spans="2:7">
      <c r="B248" s="52"/>
      <c r="C248" s="52"/>
      <c r="E248" s="52"/>
      <c r="G248" s="52"/>
    </row>
    <row r="249" spans="2:7">
      <c r="B249" s="52"/>
      <c r="C249" s="52"/>
      <c r="E249" s="52"/>
      <c r="G249" s="52"/>
    </row>
    <row r="250" spans="2:7">
      <c r="B250" s="52"/>
      <c r="C250" s="52"/>
      <c r="E250" s="52"/>
      <c r="G250" s="52"/>
    </row>
    <row r="251" spans="2:7">
      <c r="B251" s="52"/>
      <c r="C251" s="52"/>
      <c r="E251" s="52"/>
      <c r="G251" s="52"/>
    </row>
    <row r="252" spans="2:7">
      <c r="B252" s="52"/>
      <c r="C252" s="52"/>
      <c r="E252" s="52"/>
      <c r="G252" s="52"/>
    </row>
    <row r="253" spans="2:7">
      <c r="B253" s="52"/>
      <c r="C253" s="52"/>
      <c r="E253" s="52"/>
      <c r="G253" s="52"/>
    </row>
    <row r="254" spans="2:7">
      <c r="B254" s="52"/>
      <c r="C254" s="52"/>
      <c r="E254" s="52"/>
      <c r="G254" s="52"/>
    </row>
    <row r="255" spans="2:7">
      <c r="B255" s="52"/>
      <c r="C255" s="52"/>
      <c r="E255" s="52"/>
      <c r="G255" s="52"/>
    </row>
    <row r="256" spans="2:7">
      <c r="B256" s="52"/>
      <c r="C256" s="52"/>
      <c r="E256" s="52"/>
      <c r="G256" s="52"/>
    </row>
    <row r="257" spans="2:7">
      <c r="B257" s="52"/>
      <c r="C257" s="52"/>
      <c r="E257" s="52"/>
      <c r="G257" s="52"/>
    </row>
    <row r="258" spans="2:7">
      <c r="B258" s="52"/>
      <c r="C258" s="52"/>
      <c r="E258" s="52"/>
      <c r="G258" s="52"/>
    </row>
    <row r="259" spans="2:7">
      <c r="B259" s="52"/>
      <c r="C259" s="52"/>
      <c r="E259" s="52"/>
      <c r="G259" s="52"/>
    </row>
    <row r="260" spans="2:7">
      <c r="B260" s="52"/>
      <c r="C260" s="52"/>
      <c r="E260" s="52"/>
      <c r="G260" s="52"/>
    </row>
    <row r="261" spans="2:7">
      <c r="B261" s="52"/>
      <c r="C261" s="52"/>
      <c r="E261" s="52"/>
      <c r="G261" s="52"/>
    </row>
    <row r="262" spans="2:7">
      <c r="B262" s="52"/>
      <c r="C262" s="52"/>
      <c r="E262" s="52"/>
      <c r="G262" s="52"/>
    </row>
    <row r="263" spans="2:7">
      <c r="B263" s="52"/>
      <c r="C263" s="52"/>
      <c r="E263" s="52"/>
      <c r="G263" s="52"/>
    </row>
    <row r="264" spans="2:7">
      <c r="B264" s="52"/>
      <c r="C264" s="52"/>
      <c r="E264" s="52"/>
      <c r="G264" s="52"/>
    </row>
    <row r="265" spans="2:7">
      <c r="B265" s="52"/>
      <c r="C265" s="52"/>
      <c r="E265" s="52"/>
      <c r="G265" s="52"/>
    </row>
    <row r="266" spans="2:7">
      <c r="B266" s="52"/>
      <c r="C266" s="52"/>
      <c r="E266" s="52"/>
      <c r="G266" s="52"/>
    </row>
    <row r="267" spans="2:7">
      <c r="B267" s="52"/>
      <c r="C267" s="52"/>
      <c r="E267" s="52"/>
      <c r="G267" s="52"/>
    </row>
    <row r="268" spans="2:7">
      <c r="B268" s="52"/>
      <c r="C268" s="52"/>
      <c r="E268" s="52"/>
      <c r="G268" s="52"/>
    </row>
    <row r="269" spans="2:7">
      <c r="B269" s="52"/>
      <c r="C269" s="52"/>
      <c r="E269" s="52"/>
      <c r="G269" s="52"/>
    </row>
    <row r="270" spans="2:7">
      <c r="B270" s="52"/>
      <c r="C270" s="52"/>
      <c r="E270" s="52"/>
      <c r="G270" s="52"/>
    </row>
    <row r="271" spans="2:7">
      <c r="B271" s="52"/>
      <c r="C271" s="52"/>
      <c r="E271" s="52"/>
      <c r="G271" s="52"/>
    </row>
    <row r="272" spans="2:7">
      <c r="B272" s="52"/>
      <c r="C272" s="52"/>
      <c r="E272" s="52"/>
      <c r="G272" s="52"/>
    </row>
    <row r="273" spans="2:7">
      <c r="B273" s="52"/>
      <c r="C273" s="52"/>
      <c r="E273" s="52"/>
      <c r="G273" s="52"/>
    </row>
    <row r="274" spans="2:7">
      <c r="B274" s="52"/>
      <c r="C274" s="52"/>
      <c r="E274" s="52"/>
      <c r="G274" s="52"/>
    </row>
    <row r="275" spans="2:7">
      <c r="B275" s="52"/>
      <c r="C275" s="52"/>
      <c r="E275" s="52"/>
      <c r="G275" s="52"/>
    </row>
    <row r="276" spans="2:7">
      <c r="B276" s="52"/>
      <c r="C276" s="52"/>
      <c r="E276" s="52"/>
      <c r="G276" s="52"/>
    </row>
    <row r="277" spans="2:7">
      <c r="B277" s="52"/>
      <c r="C277" s="52"/>
      <c r="E277" s="52"/>
      <c r="G277" s="52"/>
    </row>
    <row r="278" spans="2:7">
      <c r="B278" s="52"/>
      <c r="C278" s="52"/>
      <c r="E278" s="52"/>
      <c r="G278" s="52"/>
    </row>
    <row r="279" spans="2:7">
      <c r="B279" s="52"/>
      <c r="C279" s="52"/>
      <c r="E279" s="52"/>
      <c r="G279" s="52"/>
    </row>
    <row r="280" spans="2:7">
      <c r="B280" s="52"/>
      <c r="C280" s="52"/>
      <c r="E280" s="52"/>
      <c r="G280" s="52"/>
    </row>
    <row r="281" spans="2:7">
      <c r="B281" s="52"/>
      <c r="C281" s="52"/>
      <c r="E281" s="52"/>
      <c r="G281" s="52"/>
    </row>
    <row r="282" spans="2:7">
      <c r="B282" s="52"/>
      <c r="C282" s="52"/>
      <c r="E282" s="52"/>
      <c r="G282" s="52"/>
    </row>
    <row r="283" spans="2:7">
      <c r="B283" s="52"/>
      <c r="C283" s="52"/>
      <c r="E283" s="52"/>
      <c r="G283" s="52"/>
    </row>
    <row r="284" spans="2:7">
      <c r="B284" s="52"/>
      <c r="C284" s="52"/>
      <c r="E284" s="52"/>
      <c r="G284" s="52"/>
    </row>
    <row r="285" spans="2:7">
      <c r="B285" s="52"/>
      <c r="C285" s="52"/>
      <c r="E285" s="52"/>
      <c r="G285" s="52"/>
    </row>
    <row r="286" spans="2:7">
      <c r="B286" s="52"/>
      <c r="C286" s="52"/>
      <c r="E286" s="52"/>
      <c r="G286" s="52"/>
    </row>
    <row r="287" spans="2:7">
      <c r="B287" s="52"/>
      <c r="C287" s="52"/>
      <c r="E287" s="52"/>
      <c r="G287" s="52"/>
    </row>
    <row r="288" spans="2:7">
      <c r="B288" s="52"/>
      <c r="C288" s="52"/>
      <c r="E288" s="52"/>
      <c r="G288" s="52"/>
    </row>
    <row r="289" spans="2:7">
      <c r="B289" s="52"/>
      <c r="C289" s="52"/>
      <c r="E289" s="52"/>
      <c r="G289" s="52"/>
    </row>
    <row r="290" spans="2:7">
      <c r="B290" s="52"/>
      <c r="C290" s="52"/>
      <c r="E290" s="52"/>
      <c r="G290" s="52"/>
    </row>
    <row r="291" spans="2:7">
      <c r="B291" s="52"/>
      <c r="C291" s="52"/>
      <c r="E291" s="52"/>
      <c r="G291" s="52"/>
    </row>
    <row r="292" spans="2:7">
      <c r="B292" s="52"/>
      <c r="C292" s="52"/>
      <c r="E292" s="52"/>
      <c r="G292" s="52"/>
    </row>
    <row r="293" spans="2:7">
      <c r="B293" s="52"/>
      <c r="C293" s="52"/>
      <c r="E293" s="52"/>
      <c r="G293" s="52"/>
    </row>
    <row r="294" spans="2:7">
      <c r="B294" s="52"/>
      <c r="C294" s="52"/>
      <c r="E294" s="52"/>
      <c r="G294" s="52"/>
    </row>
    <row r="295" spans="2:7">
      <c r="B295" s="52"/>
      <c r="C295" s="52"/>
      <c r="E295" s="52"/>
      <c r="G295" s="52"/>
    </row>
    <row r="296" spans="2:7">
      <c r="B296" s="52"/>
      <c r="C296" s="52"/>
      <c r="E296" s="52"/>
      <c r="G296" s="52"/>
    </row>
    <row r="297" spans="2:7">
      <c r="B297" s="52"/>
      <c r="C297" s="52"/>
      <c r="E297" s="52"/>
      <c r="G297" s="52"/>
    </row>
    <row r="298" spans="2:7">
      <c r="B298" s="52"/>
      <c r="C298" s="52"/>
      <c r="E298" s="52"/>
      <c r="G298" s="52"/>
    </row>
    <row r="299" spans="2:7">
      <c r="B299" s="52"/>
      <c r="C299" s="52"/>
      <c r="E299" s="52"/>
      <c r="G299" s="52"/>
    </row>
    <row r="300" spans="2:7">
      <c r="B300" s="52"/>
      <c r="C300" s="52"/>
      <c r="E300" s="52"/>
      <c r="G300" s="52"/>
    </row>
    <row r="301" spans="2:7">
      <c r="B301" s="52"/>
      <c r="C301" s="52"/>
      <c r="E301" s="52"/>
      <c r="G301" s="52"/>
    </row>
    <row r="302" spans="2:7">
      <c r="B302" s="52"/>
      <c r="C302" s="52"/>
      <c r="E302" s="52"/>
      <c r="G302" s="52"/>
    </row>
    <row r="303" spans="2:7">
      <c r="B303" s="52"/>
      <c r="C303" s="52"/>
      <c r="E303" s="52"/>
      <c r="G303" s="52"/>
    </row>
    <row r="304" spans="2:7">
      <c r="B304" s="52"/>
      <c r="C304" s="52"/>
      <c r="E304" s="52"/>
      <c r="G304" s="52"/>
    </row>
    <row r="305" spans="2:7">
      <c r="B305" s="52"/>
      <c r="C305" s="52"/>
      <c r="E305" s="52"/>
      <c r="G305" s="52"/>
    </row>
    <row r="306" spans="2:7">
      <c r="B306" s="52"/>
      <c r="C306" s="52"/>
      <c r="E306" s="52"/>
      <c r="G306" s="52"/>
    </row>
    <row r="307" spans="2:7">
      <c r="B307" s="52"/>
      <c r="C307" s="52"/>
      <c r="E307" s="52"/>
      <c r="G307" s="52"/>
    </row>
    <row r="308" spans="2:7">
      <c r="B308" s="52"/>
      <c r="C308" s="52"/>
      <c r="E308" s="52"/>
      <c r="G308" s="52"/>
    </row>
    <row r="309" spans="2:7">
      <c r="B309" s="52"/>
      <c r="C309" s="52"/>
      <c r="E309" s="52"/>
      <c r="G309" s="52"/>
    </row>
    <row r="310" spans="2:7">
      <c r="B310" s="52"/>
      <c r="C310" s="52"/>
      <c r="E310" s="52"/>
      <c r="G310" s="52"/>
    </row>
    <row r="311" spans="2:7">
      <c r="B311" s="52"/>
      <c r="C311" s="52"/>
      <c r="E311" s="52"/>
      <c r="G311" s="52"/>
    </row>
    <row r="312" spans="2:7">
      <c r="B312" s="52"/>
      <c r="C312" s="52"/>
      <c r="E312" s="52"/>
      <c r="G312" s="52"/>
    </row>
    <row r="313" spans="2:7">
      <c r="B313" s="52"/>
      <c r="C313" s="52"/>
      <c r="E313" s="52"/>
      <c r="G313" s="52"/>
    </row>
    <row r="314" spans="2:7">
      <c r="B314" s="52"/>
      <c r="C314" s="52"/>
      <c r="E314" s="52"/>
      <c r="G314" s="52"/>
    </row>
    <row r="315" spans="2:7">
      <c r="B315" s="52"/>
      <c r="C315" s="52"/>
      <c r="E315" s="52"/>
      <c r="G315" s="52"/>
    </row>
    <row r="316" spans="2:7">
      <c r="B316" s="52"/>
      <c r="C316" s="52"/>
      <c r="E316" s="52"/>
      <c r="G316" s="52"/>
    </row>
    <row r="317" spans="2:7">
      <c r="B317" s="52"/>
      <c r="C317" s="52"/>
      <c r="E317" s="52"/>
      <c r="G317" s="52"/>
    </row>
    <row r="318" spans="2:7">
      <c r="B318" s="52"/>
      <c r="C318" s="52"/>
      <c r="E318" s="52"/>
      <c r="G318" s="52"/>
    </row>
    <row r="319" spans="2:7">
      <c r="B319" s="52"/>
      <c r="C319" s="52"/>
      <c r="E319" s="52"/>
      <c r="G319" s="52"/>
    </row>
    <row r="320" spans="2:7">
      <c r="B320" s="52"/>
      <c r="C320" s="52"/>
      <c r="E320" s="52"/>
      <c r="G320" s="52"/>
    </row>
    <row r="321" spans="2:7">
      <c r="B321" s="52"/>
      <c r="C321" s="52"/>
      <c r="E321" s="52"/>
      <c r="G321" s="52"/>
    </row>
    <row r="322" spans="2:7">
      <c r="B322" s="52"/>
      <c r="C322" s="52"/>
      <c r="E322" s="52"/>
      <c r="G322" s="52"/>
    </row>
    <row r="323" spans="2:7">
      <c r="B323" s="52"/>
      <c r="C323" s="52"/>
      <c r="E323" s="52"/>
      <c r="G323" s="52"/>
    </row>
    <row r="324" spans="2:7">
      <c r="B324" s="52"/>
      <c r="C324" s="52"/>
      <c r="E324" s="52"/>
      <c r="G324" s="52"/>
    </row>
    <row r="325" spans="2:7">
      <c r="B325" s="52"/>
      <c r="C325" s="52"/>
      <c r="E325" s="52"/>
      <c r="G325" s="52"/>
    </row>
    <row r="326" spans="2:7">
      <c r="B326" s="52"/>
      <c r="C326" s="52"/>
      <c r="E326" s="52"/>
      <c r="G326" s="52"/>
    </row>
    <row r="327" spans="2:7">
      <c r="B327" s="52"/>
      <c r="C327" s="52"/>
      <c r="E327" s="52"/>
      <c r="G327" s="52"/>
    </row>
    <row r="328" spans="2:7">
      <c r="B328" s="52"/>
      <c r="C328" s="52"/>
      <c r="E328" s="52"/>
      <c r="G328" s="52"/>
    </row>
    <row r="329" spans="2:7">
      <c r="B329" s="52"/>
      <c r="C329" s="52"/>
      <c r="E329" s="52"/>
      <c r="G329" s="52"/>
    </row>
    <row r="330" spans="2:7">
      <c r="B330" s="52"/>
      <c r="C330" s="52"/>
      <c r="E330" s="52"/>
      <c r="G330" s="52"/>
    </row>
    <row r="331" spans="2:7">
      <c r="B331" s="52"/>
      <c r="C331" s="52"/>
      <c r="E331" s="52"/>
      <c r="G331" s="52"/>
    </row>
    <row r="332" spans="2:7">
      <c r="B332" s="52"/>
      <c r="C332" s="52"/>
      <c r="E332" s="52"/>
      <c r="G332" s="52"/>
    </row>
    <row r="333" spans="2:7">
      <c r="B333" s="52"/>
      <c r="C333" s="52"/>
      <c r="E333" s="52"/>
      <c r="G333" s="52"/>
    </row>
    <row r="334" spans="2:7">
      <c r="B334" s="52"/>
      <c r="C334" s="52"/>
      <c r="E334" s="52"/>
      <c r="G334" s="52"/>
    </row>
    <row r="335" spans="2:7">
      <c r="B335" s="52"/>
      <c r="C335" s="52"/>
      <c r="E335" s="52"/>
      <c r="G335" s="52"/>
    </row>
    <row r="336" spans="2:7">
      <c r="B336" s="52"/>
      <c r="C336" s="52"/>
      <c r="E336" s="52"/>
      <c r="G336" s="52"/>
    </row>
    <row r="337" spans="2:7">
      <c r="B337" s="52"/>
      <c r="C337" s="52"/>
      <c r="E337" s="52"/>
      <c r="G337" s="52"/>
    </row>
    <row r="338" spans="2:7">
      <c r="B338" s="52"/>
      <c r="C338" s="52"/>
      <c r="E338" s="52"/>
      <c r="G338" s="52"/>
    </row>
    <row r="339" spans="2:7">
      <c r="B339" s="52"/>
      <c r="C339" s="52"/>
      <c r="E339" s="52"/>
      <c r="G339" s="52"/>
    </row>
    <row r="340" spans="2:7">
      <c r="B340" s="52"/>
      <c r="C340" s="52"/>
      <c r="E340" s="52"/>
      <c r="G340" s="52"/>
    </row>
    <row r="341" spans="2:7">
      <c r="B341" s="52"/>
      <c r="C341" s="52"/>
      <c r="E341" s="52"/>
      <c r="G341" s="52"/>
    </row>
    <row r="342" spans="2:7">
      <c r="B342" s="52"/>
      <c r="C342" s="52"/>
      <c r="E342" s="52"/>
      <c r="G342" s="52"/>
    </row>
    <row r="343" spans="2:7">
      <c r="B343" s="52"/>
      <c r="C343" s="52"/>
      <c r="E343" s="52"/>
      <c r="G343" s="52"/>
    </row>
    <row r="344" spans="2:7">
      <c r="B344" s="52"/>
      <c r="C344" s="52"/>
      <c r="E344" s="52"/>
      <c r="G344" s="52"/>
    </row>
    <row r="345" spans="2:7">
      <c r="B345" s="52"/>
      <c r="C345" s="52"/>
      <c r="E345" s="52"/>
      <c r="G345" s="52"/>
    </row>
    <row r="346" spans="2:7">
      <c r="B346" s="52"/>
      <c r="C346" s="52"/>
      <c r="E346" s="52"/>
      <c r="G346" s="52"/>
    </row>
    <row r="347" spans="2:7">
      <c r="B347" s="52"/>
      <c r="C347" s="52"/>
      <c r="E347" s="52"/>
      <c r="G347" s="52"/>
    </row>
    <row r="348" spans="2:7">
      <c r="B348" s="52"/>
      <c r="C348" s="52"/>
      <c r="E348" s="52"/>
      <c r="G348" s="52"/>
    </row>
    <row r="349" spans="2:7">
      <c r="B349" s="52"/>
      <c r="C349" s="52"/>
      <c r="E349" s="52"/>
      <c r="G349" s="52"/>
    </row>
    <row r="350" spans="2:7">
      <c r="B350" s="52"/>
      <c r="C350" s="52"/>
      <c r="E350" s="52"/>
      <c r="G350" s="52"/>
    </row>
    <row r="351" spans="2:7">
      <c r="B351" s="52"/>
      <c r="C351" s="52"/>
      <c r="E351" s="52"/>
      <c r="G351" s="52"/>
    </row>
    <row r="352" spans="2:7">
      <c r="B352" s="52"/>
      <c r="C352" s="52"/>
      <c r="E352" s="52"/>
      <c r="G352" s="52"/>
    </row>
    <row r="353" spans="2:7">
      <c r="B353" s="52"/>
      <c r="C353" s="52"/>
      <c r="E353" s="52"/>
      <c r="G353" s="52"/>
    </row>
    <row r="354" spans="2:7">
      <c r="B354" s="52"/>
      <c r="C354" s="52"/>
      <c r="E354" s="52"/>
      <c r="G354" s="52"/>
    </row>
    <row r="355" spans="2:7">
      <c r="B355" s="52"/>
      <c r="C355" s="52"/>
      <c r="E355" s="52"/>
      <c r="G355" s="52"/>
    </row>
    <row r="356" spans="2:7">
      <c r="B356" s="52"/>
      <c r="C356" s="52"/>
      <c r="E356" s="52"/>
      <c r="G356" s="52"/>
    </row>
    <row r="357" spans="2:7">
      <c r="B357" s="52"/>
      <c r="C357" s="52"/>
      <c r="E357" s="52"/>
      <c r="G357" s="52"/>
    </row>
    <row r="358" spans="2:7">
      <c r="B358" s="52"/>
      <c r="C358" s="52"/>
      <c r="E358" s="52"/>
      <c r="G358" s="52"/>
    </row>
    <row r="359" spans="2:7">
      <c r="B359" s="52"/>
      <c r="C359" s="52"/>
      <c r="E359" s="52"/>
      <c r="G359" s="52"/>
    </row>
    <row r="360" spans="2:7">
      <c r="B360" s="52"/>
      <c r="C360" s="52"/>
      <c r="E360" s="52"/>
      <c r="G360" s="52"/>
    </row>
    <row r="361" spans="2:7">
      <c r="B361" s="52"/>
      <c r="C361" s="52"/>
      <c r="E361" s="52"/>
      <c r="G361" s="52"/>
    </row>
    <row r="362" spans="2:7">
      <c r="B362" s="52"/>
      <c r="C362" s="52"/>
      <c r="E362" s="52"/>
      <c r="G362" s="52"/>
    </row>
    <row r="363" spans="2:7">
      <c r="B363" s="52"/>
      <c r="C363" s="52"/>
      <c r="E363" s="52"/>
      <c r="G363" s="52"/>
    </row>
    <row r="364" spans="2:7">
      <c r="B364" s="52"/>
      <c r="C364" s="52"/>
      <c r="E364" s="52"/>
      <c r="G364" s="52"/>
    </row>
    <row r="365" spans="2:7">
      <c r="B365" s="52"/>
      <c r="C365" s="52"/>
      <c r="E365" s="52"/>
      <c r="G365" s="52"/>
    </row>
    <row r="366" spans="2:7">
      <c r="B366" s="52"/>
      <c r="C366" s="52"/>
      <c r="E366" s="52"/>
      <c r="G366" s="52"/>
    </row>
    <row r="367" spans="2:7">
      <c r="B367" s="52"/>
      <c r="C367" s="52"/>
      <c r="E367" s="52"/>
      <c r="G367" s="52"/>
    </row>
    <row r="368" spans="2:7">
      <c r="B368" s="52"/>
      <c r="C368" s="52"/>
      <c r="E368" s="52"/>
      <c r="G368" s="52"/>
    </row>
    <row r="369" spans="2:7">
      <c r="B369" s="52"/>
      <c r="C369" s="52"/>
      <c r="E369" s="52"/>
      <c r="G369" s="52"/>
    </row>
    <row r="370" spans="2:7">
      <c r="B370" s="52"/>
      <c r="C370" s="52"/>
      <c r="E370" s="52"/>
      <c r="G370" s="52"/>
    </row>
    <row r="371" spans="2:7">
      <c r="B371" s="52"/>
      <c r="C371" s="52"/>
      <c r="E371" s="52"/>
      <c r="G371" s="52"/>
    </row>
    <row r="372" spans="2:7">
      <c r="B372" s="52"/>
      <c r="C372" s="52"/>
      <c r="E372" s="52"/>
      <c r="G372" s="52"/>
    </row>
    <row r="373" spans="2:7">
      <c r="B373" s="52"/>
      <c r="C373" s="52"/>
      <c r="E373" s="52"/>
      <c r="G373" s="52"/>
    </row>
    <row r="374" spans="2:7">
      <c r="B374" s="52"/>
      <c r="C374" s="52"/>
      <c r="E374" s="52"/>
      <c r="G374" s="52"/>
    </row>
    <row r="375" spans="2:7">
      <c r="B375" s="52"/>
      <c r="C375" s="52"/>
      <c r="E375" s="52"/>
      <c r="G375" s="52"/>
    </row>
    <row r="376" spans="2:7">
      <c r="B376" s="52"/>
      <c r="C376" s="52"/>
      <c r="E376" s="52"/>
      <c r="G376" s="52"/>
    </row>
    <row r="377" spans="2:7">
      <c r="B377" s="52"/>
      <c r="C377" s="52"/>
      <c r="E377" s="52"/>
      <c r="G377" s="52"/>
    </row>
    <row r="378" spans="2:7">
      <c r="B378" s="52"/>
      <c r="C378" s="52"/>
      <c r="E378" s="52"/>
      <c r="G378" s="52"/>
    </row>
    <row r="379" spans="2:7">
      <c r="B379" s="52"/>
      <c r="C379" s="52"/>
      <c r="E379" s="52"/>
      <c r="G379" s="52"/>
    </row>
    <row r="380" spans="2:7">
      <c r="B380" s="52"/>
      <c r="C380" s="52"/>
      <c r="E380" s="52"/>
      <c r="G380" s="52"/>
    </row>
    <row r="381" spans="2:7">
      <c r="B381" s="52"/>
      <c r="C381" s="52"/>
      <c r="E381" s="52"/>
      <c r="G381" s="52"/>
    </row>
    <row r="382" spans="2:7">
      <c r="B382" s="52"/>
      <c r="C382" s="52"/>
      <c r="E382" s="52"/>
      <c r="G382" s="52"/>
    </row>
    <row r="383" spans="2:7">
      <c r="B383" s="52"/>
      <c r="C383" s="52"/>
      <c r="E383" s="52"/>
      <c r="G383" s="52"/>
    </row>
    <row r="384" spans="2:7">
      <c r="B384" s="52"/>
      <c r="C384" s="52"/>
      <c r="E384" s="52"/>
      <c r="G384" s="52"/>
    </row>
    <row r="385" spans="2:7">
      <c r="B385" s="52"/>
      <c r="C385" s="52"/>
      <c r="E385" s="52"/>
      <c r="G385" s="52"/>
    </row>
    <row r="386" spans="2:7">
      <c r="B386" s="52"/>
      <c r="C386" s="52"/>
      <c r="E386" s="52"/>
      <c r="G386" s="52"/>
    </row>
    <row r="387" spans="2:7">
      <c r="B387" s="52"/>
      <c r="C387" s="52"/>
      <c r="E387" s="52"/>
      <c r="G387" s="52"/>
    </row>
    <row r="388" spans="2:7">
      <c r="B388" s="52"/>
      <c r="C388" s="52"/>
      <c r="E388" s="52"/>
      <c r="G388" s="52"/>
    </row>
    <row r="389" spans="2:7">
      <c r="B389" s="52"/>
      <c r="C389" s="52"/>
      <c r="E389" s="52"/>
      <c r="G389" s="52"/>
    </row>
    <row r="390" spans="2:7">
      <c r="B390" s="52"/>
      <c r="C390" s="52"/>
      <c r="E390" s="52"/>
      <c r="G390" s="52"/>
    </row>
    <row r="391" spans="2:7">
      <c r="B391" s="52"/>
      <c r="C391" s="52"/>
      <c r="E391" s="52"/>
      <c r="G391" s="52"/>
    </row>
    <row r="392" spans="2:7">
      <c r="B392" s="52"/>
      <c r="C392" s="52"/>
      <c r="E392" s="52"/>
      <c r="G392" s="52"/>
    </row>
    <row r="393" spans="2:7">
      <c r="B393" s="52"/>
      <c r="C393" s="52"/>
      <c r="E393" s="52"/>
      <c r="G393" s="52"/>
    </row>
    <row r="394" spans="2:7">
      <c r="B394" s="52"/>
      <c r="C394" s="52"/>
      <c r="E394" s="52"/>
      <c r="G394" s="52"/>
    </row>
    <row r="395" spans="2:7">
      <c r="B395" s="52"/>
      <c r="C395" s="52"/>
      <c r="E395" s="52"/>
      <c r="G395" s="52"/>
    </row>
    <row r="396" spans="2:7">
      <c r="B396" s="52"/>
      <c r="C396" s="52"/>
      <c r="E396" s="52"/>
      <c r="G396" s="52"/>
    </row>
    <row r="397" spans="2:7">
      <c r="B397" s="52"/>
      <c r="C397" s="52"/>
      <c r="E397" s="52"/>
      <c r="G397" s="52"/>
    </row>
    <row r="398" spans="2:7">
      <c r="B398" s="52"/>
      <c r="C398" s="52"/>
      <c r="E398" s="52"/>
      <c r="G398" s="52"/>
    </row>
    <row r="399" spans="2:7">
      <c r="B399" s="52"/>
      <c r="C399" s="52"/>
      <c r="E399" s="52"/>
      <c r="G399" s="52"/>
    </row>
    <row r="400" spans="2:7">
      <c r="B400" s="52"/>
      <c r="C400" s="52"/>
      <c r="E400" s="52"/>
      <c r="G400" s="52"/>
    </row>
    <row r="401" spans="2:7">
      <c r="B401" s="52"/>
      <c r="C401" s="52"/>
      <c r="E401" s="52"/>
      <c r="G401" s="52"/>
    </row>
    <row r="402" spans="2:7">
      <c r="B402" s="52"/>
      <c r="C402" s="52"/>
      <c r="E402" s="52"/>
      <c r="G402" s="52"/>
    </row>
    <row r="403" spans="2:7">
      <c r="B403" s="52"/>
      <c r="C403" s="52"/>
      <c r="E403" s="52"/>
      <c r="G403" s="52"/>
    </row>
    <row r="404" spans="2:7">
      <c r="B404" s="52"/>
      <c r="C404" s="52"/>
      <c r="E404" s="52"/>
      <c r="G404" s="52"/>
    </row>
    <row r="405" spans="2:7">
      <c r="B405" s="52"/>
      <c r="C405" s="52"/>
      <c r="E405" s="52"/>
      <c r="G405" s="52"/>
    </row>
    <row r="406" spans="2:7">
      <c r="B406" s="52"/>
      <c r="C406" s="52"/>
      <c r="E406" s="52"/>
      <c r="G406" s="52"/>
    </row>
    <row r="407" spans="2:7">
      <c r="B407" s="52"/>
      <c r="C407" s="52"/>
      <c r="E407" s="52"/>
      <c r="G407" s="52"/>
    </row>
    <row r="408" spans="2:7">
      <c r="B408" s="52"/>
      <c r="C408" s="52"/>
      <c r="E408" s="52"/>
      <c r="G408" s="52"/>
    </row>
    <row r="409" spans="2:7">
      <c r="B409" s="52"/>
      <c r="C409" s="52"/>
      <c r="E409" s="52"/>
      <c r="G409" s="52"/>
    </row>
    <row r="410" spans="2:7">
      <c r="B410" s="52"/>
      <c r="C410" s="52"/>
      <c r="E410" s="52"/>
      <c r="G410" s="52"/>
    </row>
    <row r="411" spans="2:7">
      <c r="B411" s="52"/>
      <c r="C411" s="52"/>
      <c r="E411" s="52"/>
      <c r="G411" s="52"/>
    </row>
    <row r="412" spans="2:7">
      <c r="B412" s="52"/>
      <c r="C412" s="52"/>
      <c r="E412" s="52"/>
      <c r="G412" s="52"/>
    </row>
    <row r="413" spans="2:7">
      <c r="B413" s="52"/>
      <c r="C413" s="52"/>
      <c r="E413" s="52"/>
      <c r="G413" s="52"/>
    </row>
    <row r="414" spans="2:7">
      <c r="B414" s="52"/>
      <c r="C414" s="52"/>
      <c r="E414" s="52"/>
      <c r="G414" s="52"/>
    </row>
    <row r="415" spans="2:7">
      <c r="B415" s="52"/>
      <c r="C415" s="52"/>
      <c r="E415" s="52"/>
      <c r="G415" s="52"/>
    </row>
    <row r="416" spans="2:7">
      <c r="B416" s="52"/>
      <c r="C416" s="52"/>
      <c r="E416" s="52"/>
      <c r="G416" s="52"/>
    </row>
    <row r="417" spans="2:7">
      <c r="B417" s="52"/>
      <c r="C417" s="52"/>
      <c r="E417" s="52"/>
      <c r="G417" s="52"/>
    </row>
    <row r="418" spans="2:7">
      <c r="B418" s="52"/>
      <c r="C418" s="52"/>
      <c r="E418" s="52"/>
      <c r="G418" s="52"/>
    </row>
    <row r="419" spans="2:7">
      <c r="B419" s="52"/>
      <c r="C419" s="52"/>
      <c r="E419" s="52"/>
      <c r="G419" s="52"/>
    </row>
    <row r="420" spans="2:7">
      <c r="B420" s="52"/>
      <c r="C420" s="52"/>
      <c r="E420" s="52"/>
      <c r="G420" s="52"/>
    </row>
    <row r="421" spans="2:7">
      <c r="B421" s="52"/>
      <c r="C421" s="52"/>
      <c r="E421" s="52"/>
      <c r="G421" s="52"/>
    </row>
    <row r="422" spans="2:7">
      <c r="B422" s="52"/>
      <c r="C422" s="52"/>
      <c r="E422" s="52"/>
      <c r="G422" s="52"/>
    </row>
    <row r="423" spans="2:7">
      <c r="B423" s="52"/>
      <c r="C423" s="52"/>
      <c r="E423" s="52"/>
      <c r="G423" s="52"/>
    </row>
    <row r="424" spans="2:7">
      <c r="B424" s="52"/>
      <c r="C424" s="52"/>
      <c r="E424" s="52"/>
      <c r="G424" s="52"/>
    </row>
    <row r="425" spans="2:7">
      <c r="B425" s="52"/>
      <c r="C425" s="52"/>
      <c r="E425" s="52"/>
      <c r="G425" s="52"/>
    </row>
    <row r="426" spans="2:7">
      <c r="B426" s="52"/>
      <c r="C426" s="52"/>
      <c r="E426" s="52"/>
      <c r="G426" s="52"/>
    </row>
    <row r="427" spans="2:7">
      <c r="B427" s="52"/>
      <c r="C427" s="52"/>
      <c r="E427" s="52"/>
      <c r="G427" s="52"/>
    </row>
    <row r="428" spans="2:7">
      <c r="B428" s="52"/>
      <c r="C428" s="52"/>
      <c r="E428" s="52"/>
      <c r="G428" s="52"/>
    </row>
    <row r="429" spans="2:7">
      <c r="B429" s="52"/>
      <c r="C429" s="52"/>
      <c r="E429" s="52"/>
      <c r="G429" s="52"/>
    </row>
    <row r="430" spans="2:7">
      <c r="B430" s="52"/>
      <c r="C430" s="52"/>
      <c r="E430" s="52"/>
      <c r="G430" s="52"/>
    </row>
    <row r="431" spans="2:7">
      <c r="B431" s="52"/>
      <c r="C431" s="52"/>
      <c r="E431" s="52"/>
      <c r="G431" s="52"/>
    </row>
    <row r="432" spans="2:7">
      <c r="B432" s="52"/>
      <c r="C432" s="52"/>
      <c r="E432" s="52"/>
      <c r="G432" s="52"/>
    </row>
    <row r="433" spans="2:7">
      <c r="B433" s="52"/>
      <c r="C433" s="52"/>
      <c r="E433" s="52"/>
      <c r="G433" s="52"/>
    </row>
    <row r="434" spans="2:7">
      <c r="B434" s="52"/>
      <c r="C434" s="52"/>
      <c r="E434" s="52"/>
      <c r="G434" s="52"/>
    </row>
    <row r="435" spans="2:7">
      <c r="B435" s="52"/>
      <c r="C435" s="52"/>
      <c r="E435" s="52"/>
      <c r="G435" s="52"/>
    </row>
    <row r="436" spans="2:7">
      <c r="B436" s="52"/>
      <c r="C436" s="52"/>
      <c r="E436" s="52"/>
      <c r="G436" s="52"/>
    </row>
    <row r="437" spans="2:7">
      <c r="B437" s="52"/>
      <c r="C437" s="52"/>
      <c r="E437" s="52"/>
      <c r="G437" s="52"/>
    </row>
    <row r="438" spans="2:7">
      <c r="B438" s="52"/>
      <c r="C438" s="52"/>
      <c r="E438" s="52"/>
      <c r="G438" s="52"/>
    </row>
    <row r="439" spans="2:7">
      <c r="B439" s="52"/>
      <c r="C439" s="52"/>
      <c r="E439" s="52"/>
      <c r="G439" s="52"/>
    </row>
    <row r="440" spans="2:7">
      <c r="B440" s="52"/>
      <c r="C440" s="52"/>
      <c r="E440" s="52"/>
      <c r="G440" s="52"/>
    </row>
    <row r="441" spans="2:7">
      <c r="B441" s="52"/>
      <c r="C441" s="52"/>
      <c r="E441" s="52"/>
      <c r="G441" s="52"/>
    </row>
    <row r="442" spans="2:7">
      <c r="B442" s="52"/>
      <c r="C442" s="52"/>
      <c r="E442" s="52"/>
      <c r="G442" s="52"/>
    </row>
    <row r="443" spans="2:7">
      <c r="B443" s="52"/>
      <c r="C443" s="52"/>
      <c r="E443" s="52"/>
      <c r="G443" s="52"/>
    </row>
    <row r="444" spans="2:7">
      <c r="B444" s="52"/>
      <c r="C444" s="52"/>
      <c r="E444" s="52"/>
      <c r="G444" s="52"/>
    </row>
    <row r="445" spans="2:7">
      <c r="B445" s="52"/>
      <c r="C445" s="52"/>
      <c r="E445" s="52"/>
      <c r="G445" s="52"/>
    </row>
    <row r="446" spans="2:7">
      <c r="B446" s="52"/>
      <c r="C446" s="52"/>
      <c r="E446" s="52"/>
      <c r="G446" s="52"/>
    </row>
    <row r="447" spans="2:7">
      <c r="B447" s="52"/>
      <c r="C447" s="52"/>
      <c r="E447" s="52"/>
      <c r="G447" s="52"/>
    </row>
    <row r="448" spans="2:7">
      <c r="B448" s="52"/>
      <c r="C448" s="52"/>
      <c r="E448" s="52"/>
      <c r="G448" s="52"/>
    </row>
    <row r="449" spans="2:7">
      <c r="B449" s="52"/>
      <c r="C449" s="52"/>
      <c r="E449" s="52"/>
      <c r="G449" s="52"/>
    </row>
    <row r="450" spans="2:7">
      <c r="B450" s="52"/>
      <c r="C450" s="52"/>
      <c r="E450" s="52"/>
      <c r="G450" s="52"/>
    </row>
    <row r="451" spans="2:7">
      <c r="B451" s="52"/>
      <c r="C451" s="52"/>
      <c r="E451" s="52"/>
      <c r="G451" s="52"/>
    </row>
    <row r="452" spans="2:7">
      <c r="B452" s="52"/>
      <c r="C452" s="52"/>
      <c r="E452" s="52"/>
      <c r="G452" s="52"/>
    </row>
    <row r="453" spans="2:7">
      <c r="B453" s="52"/>
      <c r="C453" s="52"/>
      <c r="E453" s="52"/>
      <c r="G453" s="52"/>
    </row>
    <row r="454" spans="2:7">
      <c r="B454" s="52"/>
      <c r="C454" s="52"/>
      <c r="E454" s="52"/>
      <c r="G454" s="52"/>
    </row>
    <row r="455" spans="2:7">
      <c r="B455" s="52"/>
      <c r="C455" s="52"/>
      <c r="E455" s="52"/>
      <c r="G455" s="52"/>
    </row>
    <row r="456" spans="2:7">
      <c r="B456" s="52"/>
      <c r="C456" s="52"/>
      <c r="E456" s="52"/>
      <c r="G456" s="52"/>
    </row>
    <row r="457" spans="2:7">
      <c r="B457" s="52"/>
      <c r="C457" s="52"/>
      <c r="E457" s="52"/>
      <c r="G457" s="52"/>
    </row>
    <row r="458" spans="2:7">
      <c r="B458" s="52"/>
      <c r="C458" s="52"/>
      <c r="E458" s="52"/>
      <c r="G458" s="52"/>
    </row>
    <row r="459" spans="2:7">
      <c r="B459" s="52"/>
      <c r="C459" s="52"/>
      <c r="E459" s="52"/>
      <c r="G459" s="52"/>
    </row>
    <row r="460" spans="2:7">
      <c r="B460" s="52"/>
      <c r="C460" s="52"/>
      <c r="E460" s="52"/>
      <c r="G460" s="52"/>
    </row>
    <row r="461" spans="2:7">
      <c r="B461" s="52"/>
      <c r="C461" s="52"/>
      <c r="E461" s="52"/>
      <c r="G461" s="52"/>
    </row>
    <row r="462" spans="2:7">
      <c r="B462" s="52"/>
      <c r="C462" s="52"/>
      <c r="E462" s="52"/>
      <c r="G462" s="52"/>
    </row>
    <row r="463" spans="2:7">
      <c r="B463" s="52"/>
      <c r="C463" s="52"/>
      <c r="E463" s="52"/>
      <c r="G463" s="52"/>
    </row>
    <row r="464" spans="2:7">
      <c r="B464" s="52"/>
      <c r="C464" s="52"/>
      <c r="E464" s="52"/>
      <c r="G464" s="52"/>
    </row>
    <row r="465" spans="2:7">
      <c r="B465" s="52"/>
      <c r="C465" s="52"/>
      <c r="E465" s="52"/>
      <c r="G465" s="52"/>
    </row>
    <row r="466" spans="2:7">
      <c r="B466" s="52"/>
      <c r="C466" s="52"/>
      <c r="E466" s="52"/>
      <c r="G466" s="52"/>
    </row>
    <row r="467" spans="2:7">
      <c r="B467" s="52"/>
      <c r="C467" s="52"/>
      <c r="E467" s="52"/>
      <c r="G467" s="52"/>
    </row>
    <row r="468" spans="2:7">
      <c r="B468" s="52"/>
      <c r="C468" s="52"/>
      <c r="E468" s="52"/>
      <c r="G468" s="52"/>
    </row>
    <row r="469" spans="2:7">
      <c r="B469" s="52"/>
      <c r="C469" s="52"/>
      <c r="E469" s="52"/>
      <c r="G469" s="52"/>
    </row>
    <row r="470" spans="2:7">
      <c r="B470" s="52"/>
      <c r="C470" s="52"/>
      <c r="E470" s="52"/>
      <c r="G470" s="52"/>
    </row>
    <row r="471" spans="2:7">
      <c r="B471" s="52"/>
      <c r="C471" s="52"/>
      <c r="E471" s="52"/>
      <c r="G471" s="52"/>
    </row>
    <row r="472" spans="2:7">
      <c r="B472" s="52"/>
      <c r="C472" s="52"/>
      <c r="E472" s="52"/>
      <c r="G472" s="52"/>
    </row>
    <row r="473" spans="2:7">
      <c r="B473" s="52"/>
      <c r="C473" s="52"/>
      <c r="E473" s="52"/>
      <c r="G473" s="52"/>
    </row>
    <row r="474" spans="2:7">
      <c r="B474" s="52"/>
      <c r="C474" s="52"/>
      <c r="E474" s="52"/>
      <c r="G474" s="52"/>
    </row>
    <row r="475" spans="2:7">
      <c r="B475" s="52"/>
      <c r="C475" s="52"/>
      <c r="E475" s="52"/>
      <c r="G475" s="52"/>
    </row>
    <row r="476" spans="2:7">
      <c r="B476" s="52"/>
      <c r="C476" s="52"/>
      <c r="E476" s="52"/>
      <c r="G476" s="52"/>
    </row>
    <row r="477" spans="2:7">
      <c r="B477" s="52"/>
      <c r="C477" s="52"/>
      <c r="E477" s="52"/>
      <c r="G477" s="52"/>
    </row>
    <row r="478" spans="2:7">
      <c r="B478" s="52"/>
      <c r="C478" s="52"/>
      <c r="E478" s="52"/>
      <c r="G478" s="52"/>
    </row>
    <row r="479" spans="2:7">
      <c r="B479" s="52"/>
      <c r="C479" s="52"/>
      <c r="E479" s="52"/>
      <c r="G479" s="52"/>
    </row>
    <row r="480" spans="2:7">
      <c r="B480" s="52"/>
      <c r="C480" s="52"/>
      <c r="E480" s="52"/>
      <c r="G480" s="52"/>
    </row>
    <row r="481" spans="2:7">
      <c r="B481" s="52"/>
      <c r="C481" s="52"/>
      <c r="E481" s="52"/>
      <c r="G481" s="52"/>
    </row>
    <row r="482" spans="2:7">
      <c r="B482" s="52"/>
      <c r="C482" s="52"/>
      <c r="E482" s="52"/>
      <c r="G482" s="52"/>
    </row>
    <row r="483" spans="2:7">
      <c r="B483" s="52"/>
      <c r="C483" s="52"/>
      <c r="E483" s="52"/>
      <c r="G483" s="52"/>
    </row>
    <row r="484" spans="2:7">
      <c r="B484" s="52"/>
      <c r="C484" s="52"/>
      <c r="E484" s="52"/>
      <c r="G484" s="52"/>
    </row>
    <row r="485" spans="2:7">
      <c r="B485" s="52"/>
      <c r="C485" s="52"/>
      <c r="E485" s="52"/>
      <c r="G485" s="52"/>
    </row>
    <row r="486" spans="2:7">
      <c r="B486" s="52"/>
      <c r="C486" s="52"/>
      <c r="E486" s="52"/>
      <c r="G486" s="52"/>
    </row>
    <row r="487" spans="2:7">
      <c r="B487" s="52"/>
      <c r="C487" s="52"/>
      <c r="E487" s="52"/>
      <c r="G487" s="52"/>
    </row>
    <row r="488" spans="2:7">
      <c r="B488" s="52"/>
      <c r="C488" s="52"/>
      <c r="E488" s="52"/>
      <c r="G488" s="52"/>
    </row>
    <row r="489" spans="2:7">
      <c r="B489" s="52"/>
      <c r="C489" s="52"/>
      <c r="E489" s="52"/>
      <c r="G489" s="52"/>
    </row>
    <row r="490" spans="2:7">
      <c r="B490" s="52"/>
      <c r="C490" s="52"/>
      <c r="E490" s="52"/>
      <c r="G490" s="52"/>
    </row>
    <row r="491" spans="2:7">
      <c r="B491" s="52"/>
      <c r="C491" s="52"/>
      <c r="E491" s="52"/>
      <c r="G491" s="52"/>
    </row>
    <row r="492" spans="2:7">
      <c r="B492" s="52"/>
      <c r="C492" s="52"/>
      <c r="E492" s="52"/>
      <c r="G492" s="52"/>
    </row>
    <row r="493" spans="2:7">
      <c r="B493" s="52"/>
      <c r="C493" s="52"/>
      <c r="E493" s="52"/>
      <c r="G493" s="52"/>
    </row>
    <row r="494" spans="2:7">
      <c r="B494" s="52"/>
      <c r="C494" s="52"/>
      <c r="E494" s="52"/>
      <c r="G494" s="52"/>
    </row>
    <row r="495" spans="2:7">
      <c r="B495" s="52"/>
      <c r="C495" s="52"/>
      <c r="E495" s="52"/>
      <c r="G495" s="52"/>
    </row>
    <row r="496" spans="2:7">
      <c r="B496" s="52"/>
      <c r="C496" s="52"/>
      <c r="E496" s="52"/>
      <c r="G496" s="52"/>
    </row>
    <row r="497" spans="2:7">
      <c r="B497" s="52"/>
      <c r="C497" s="52"/>
      <c r="E497" s="52"/>
      <c r="G497" s="52"/>
    </row>
  </sheetData>
  <mergeCells count="7">
    <mergeCell ref="A229:F229"/>
    <mergeCell ref="A5:B5"/>
    <mergeCell ref="C5:D5"/>
    <mergeCell ref="E5:F5"/>
    <mergeCell ref="A1:G1"/>
    <mergeCell ref="A2:G2"/>
    <mergeCell ref="A3:G3"/>
  </mergeCells>
  <pageMargins left="0.78740157480314965" right="0" top="0.74803149606299213" bottom="0.74803149606299213" header="0.31496062992125984" footer="0.31496062992125984"/>
  <pageSetup scale="9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C26" sqref="C26"/>
    </sheetView>
  </sheetViews>
  <sheetFormatPr baseColWidth="10" defaultRowHeight="15"/>
  <cols>
    <col min="1" max="1" width="52.5703125" style="43" customWidth="1"/>
    <col min="2" max="2" width="24.7109375" style="43" customWidth="1"/>
    <col min="3" max="16384" width="11.42578125" style="43"/>
  </cols>
  <sheetData>
    <row r="1" spans="1:7" s="52" customFormat="1" ht="15.75" customHeight="1">
      <c r="A1" s="106" t="s">
        <v>133</v>
      </c>
      <c r="B1" s="106"/>
      <c r="C1" s="105"/>
      <c r="D1" s="105"/>
      <c r="E1" s="105"/>
      <c r="F1" s="105"/>
      <c r="G1" s="105"/>
    </row>
    <row r="2" spans="1:7" s="52" customFormat="1" ht="15.75" customHeight="1">
      <c r="A2" s="74" t="s">
        <v>360</v>
      </c>
      <c r="B2" s="74"/>
      <c r="C2" s="105"/>
      <c r="D2" s="105"/>
      <c r="E2" s="105"/>
      <c r="F2" s="105"/>
      <c r="G2" s="105"/>
    </row>
    <row r="3" spans="1:7" s="52" customFormat="1" ht="15.75" customHeight="1">
      <c r="A3" s="74" t="s">
        <v>131</v>
      </c>
      <c r="B3" s="74"/>
      <c r="C3" s="105"/>
      <c r="D3" s="105"/>
      <c r="E3" s="105"/>
      <c r="F3" s="105"/>
      <c r="G3" s="105"/>
    </row>
    <row r="5" spans="1:7" ht="30" customHeight="1">
      <c r="A5" s="46" t="s">
        <v>105</v>
      </c>
      <c r="B5" s="46" t="s">
        <v>106</v>
      </c>
    </row>
    <row r="6" spans="1:7" ht="30" customHeight="1">
      <c r="A6" s="44" t="s">
        <v>380</v>
      </c>
      <c r="B6" s="45">
        <v>36067519117.080002</v>
      </c>
    </row>
    <row r="7" spans="1:7" ht="30" customHeight="1">
      <c r="A7" s="44" t="s">
        <v>381</v>
      </c>
      <c r="B7" s="45">
        <v>7155638912.5799999</v>
      </c>
    </row>
    <row r="8" spans="1:7" ht="30" customHeight="1">
      <c r="A8" s="44" t="s">
        <v>382</v>
      </c>
      <c r="B8" s="45">
        <v>5580145634.54</v>
      </c>
    </row>
    <row r="9" spans="1:7" ht="30" customHeight="1">
      <c r="A9" s="44" t="s">
        <v>383</v>
      </c>
      <c r="B9" s="45">
        <v>5825307054.2399998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3"/>
  <sheetViews>
    <sheetView topLeftCell="A45" workbookViewId="0">
      <selection activeCell="E36" sqref="E36"/>
    </sheetView>
  </sheetViews>
  <sheetFormatPr baseColWidth="10" defaultRowHeight="12.75"/>
  <cols>
    <col min="1" max="1" width="5" style="5" customWidth="1"/>
    <col min="2" max="2" width="15.140625" style="1" customWidth="1"/>
    <col min="3" max="3" width="3" style="1" bestFit="1" customWidth="1"/>
    <col min="4" max="4" width="32.85546875" style="1" customWidth="1"/>
    <col min="5" max="5" width="3" style="1" bestFit="1" customWidth="1"/>
    <col min="6" max="6" width="48.5703125" style="3" bestFit="1" customWidth="1"/>
    <col min="7" max="7" width="18.28515625" style="1" bestFit="1" customWidth="1"/>
    <col min="8" max="8" width="15.7109375" style="1" bestFit="1" customWidth="1"/>
    <col min="9" max="9" width="13.28515625" style="1" bestFit="1" customWidth="1"/>
    <col min="10" max="16384" width="11.42578125" style="1"/>
  </cols>
  <sheetData>
    <row r="1" spans="1:8" s="52" customFormat="1" ht="18.75">
      <c r="A1" s="76" t="s">
        <v>133</v>
      </c>
      <c r="B1" s="76"/>
      <c r="C1" s="76"/>
      <c r="D1" s="76"/>
      <c r="E1" s="76"/>
      <c r="F1" s="76"/>
      <c r="G1" s="76"/>
    </row>
    <row r="2" spans="1:8" customFormat="1" ht="15.75">
      <c r="A2" s="75" t="s">
        <v>359</v>
      </c>
      <c r="B2" s="75"/>
      <c r="C2" s="75"/>
      <c r="D2" s="75"/>
      <c r="E2" s="75"/>
      <c r="F2" s="75"/>
      <c r="G2" s="75"/>
    </row>
    <row r="3" spans="1:8" s="52" customFormat="1" ht="15.75" customHeight="1">
      <c r="A3" s="74" t="s">
        <v>131</v>
      </c>
      <c r="B3" s="74"/>
      <c r="C3" s="74"/>
      <c r="D3" s="74"/>
      <c r="E3" s="74"/>
      <c r="F3" s="74"/>
      <c r="G3" s="74"/>
    </row>
    <row r="5" spans="1:8" s="9" customFormat="1" ht="20.100000000000001" customHeight="1">
      <c r="A5" s="50" t="s">
        <v>34</v>
      </c>
      <c r="B5" s="51"/>
      <c r="C5" s="50" t="s">
        <v>35</v>
      </c>
      <c r="D5" s="51"/>
      <c r="E5" s="50" t="s">
        <v>36</v>
      </c>
      <c r="F5" s="51"/>
      <c r="G5" s="22"/>
    </row>
    <row r="6" spans="1:8" s="7" customFormat="1" ht="15">
      <c r="A6" s="32">
        <v>1</v>
      </c>
      <c r="B6" s="23" t="s">
        <v>0</v>
      </c>
      <c r="C6" s="27"/>
      <c r="D6" s="35"/>
      <c r="E6" s="39"/>
      <c r="F6" s="35"/>
      <c r="G6" s="10">
        <f>SUM(G8:G9)</f>
        <v>1092361684.2135718</v>
      </c>
      <c r="H6" s="8"/>
    </row>
    <row r="7" spans="1:8" s="7" customFormat="1" ht="15">
      <c r="A7" s="32"/>
      <c r="B7" s="23"/>
      <c r="C7" s="29">
        <v>11</v>
      </c>
      <c r="D7" s="18" t="s">
        <v>1</v>
      </c>
      <c r="E7" s="28"/>
      <c r="F7" s="35"/>
      <c r="G7" s="10"/>
      <c r="H7" s="8"/>
    </row>
    <row r="8" spans="1:8">
      <c r="A8" s="33"/>
      <c r="B8" s="24"/>
      <c r="C8" s="29"/>
      <c r="D8" s="36"/>
      <c r="E8" s="40" t="s">
        <v>37</v>
      </c>
      <c r="F8" s="18" t="s">
        <v>39</v>
      </c>
      <c r="G8" s="11">
        <v>929879032.20928597</v>
      </c>
      <c r="H8" s="2"/>
    </row>
    <row r="9" spans="1:8">
      <c r="A9" s="33"/>
      <c r="B9" s="24"/>
      <c r="C9" s="29"/>
      <c r="D9" s="36"/>
      <c r="E9" s="40" t="s">
        <v>38</v>
      </c>
      <c r="F9" s="18" t="s">
        <v>40</v>
      </c>
      <c r="G9" s="11">
        <v>162482652.00428572</v>
      </c>
      <c r="H9" s="2"/>
    </row>
    <row r="10" spans="1:8">
      <c r="A10" s="33"/>
      <c r="B10" s="24"/>
      <c r="C10" s="29">
        <v>12</v>
      </c>
      <c r="D10" s="18" t="s">
        <v>2</v>
      </c>
      <c r="E10" s="28"/>
      <c r="F10" s="41"/>
      <c r="G10" s="12">
        <f>SUM(G11:G14)</f>
        <v>1976262505.0600002</v>
      </c>
      <c r="H10" s="4"/>
    </row>
    <row r="11" spans="1:8">
      <c r="A11" s="33"/>
      <c r="B11" s="24"/>
      <c r="C11" s="29"/>
      <c r="D11" s="36"/>
      <c r="E11" s="40" t="s">
        <v>37</v>
      </c>
      <c r="F11" s="18" t="s">
        <v>43</v>
      </c>
      <c r="G11" s="11">
        <v>861290585.00999987</v>
      </c>
      <c r="H11" s="2"/>
    </row>
    <row r="12" spans="1:8">
      <c r="A12" s="33"/>
      <c r="B12" s="24"/>
      <c r="C12" s="29"/>
      <c r="D12" s="36"/>
      <c r="E12" s="40" t="s">
        <v>38</v>
      </c>
      <c r="F12" s="18" t="s">
        <v>44</v>
      </c>
      <c r="G12" s="11">
        <v>973349030.18000019</v>
      </c>
      <c r="H12" s="2"/>
    </row>
    <row r="13" spans="1:8">
      <c r="A13" s="33"/>
      <c r="B13" s="24"/>
      <c r="C13" s="29"/>
      <c r="D13" s="36"/>
      <c r="E13" s="40" t="s">
        <v>41</v>
      </c>
      <c r="F13" s="18" t="s">
        <v>45</v>
      </c>
      <c r="G13" s="11">
        <v>106187980.62000003</v>
      </c>
      <c r="H13" s="2"/>
    </row>
    <row r="14" spans="1:8">
      <c r="A14" s="33"/>
      <c r="B14" s="24"/>
      <c r="C14" s="29"/>
      <c r="D14" s="36"/>
      <c r="E14" s="40" t="s">
        <v>42</v>
      </c>
      <c r="F14" s="18" t="s">
        <v>46</v>
      </c>
      <c r="G14" s="11">
        <v>35434909.25</v>
      </c>
      <c r="H14" s="4"/>
    </row>
    <row r="15" spans="1:8" ht="25.5">
      <c r="A15" s="33"/>
      <c r="B15" s="24"/>
      <c r="C15" s="29">
        <v>13</v>
      </c>
      <c r="D15" s="18" t="s">
        <v>3</v>
      </c>
      <c r="E15" s="28"/>
      <c r="F15" s="41"/>
      <c r="G15" s="12">
        <f>SUM(G16:G22)</f>
        <v>774890121.75999999</v>
      </c>
      <c r="H15" s="4"/>
    </row>
    <row r="16" spans="1:8" ht="12.75" customHeight="1">
      <c r="A16" s="33"/>
      <c r="B16" s="24"/>
      <c r="C16" s="29"/>
      <c r="D16" s="36"/>
      <c r="E16" s="40" t="s">
        <v>37</v>
      </c>
      <c r="F16" s="18" t="s">
        <v>50</v>
      </c>
      <c r="G16" s="11">
        <v>120945171.79999995</v>
      </c>
      <c r="H16" s="4"/>
    </row>
    <row r="17" spans="1:8" ht="12.75" customHeight="1">
      <c r="A17" s="33"/>
      <c r="B17" s="24"/>
      <c r="C17" s="29"/>
      <c r="D17" s="36"/>
      <c r="E17" s="40" t="s">
        <v>38</v>
      </c>
      <c r="F17" s="18" t="s">
        <v>51</v>
      </c>
      <c r="G17" s="11">
        <v>186240856.07999998</v>
      </c>
      <c r="H17" s="4"/>
    </row>
    <row r="18" spans="1:8" ht="12.75" customHeight="1">
      <c r="A18" s="33"/>
      <c r="B18" s="24"/>
      <c r="C18" s="29"/>
      <c r="D18" s="36"/>
      <c r="E18" s="40" t="s">
        <v>41</v>
      </c>
      <c r="F18" s="18" t="s">
        <v>52</v>
      </c>
      <c r="G18" s="11">
        <v>2091452.8699999999</v>
      </c>
      <c r="H18" s="4"/>
    </row>
    <row r="19" spans="1:8" ht="12.75" customHeight="1">
      <c r="A19" s="33"/>
      <c r="B19" s="24"/>
      <c r="C19" s="29"/>
      <c r="D19" s="36"/>
      <c r="E19" s="40" t="s">
        <v>42</v>
      </c>
      <c r="F19" s="18" t="s">
        <v>53</v>
      </c>
      <c r="G19" s="11">
        <v>104956953.82000002</v>
      </c>
      <c r="H19" s="4"/>
    </row>
    <row r="20" spans="1:8" ht="12.75" customHeight="1">
      <c r="A20" s="33"/>
      <c r="B20" s="24"/>
      <c r="C20" s="29"/>
      <c r="D20" s="36"/>
      <c r="E20" s="40" t="s">
        <v>47</v>
      </c>
      <c r="F20" s="18" t="s">
        <v>54</v>
      </c>
      <c r="G20" s="11">
        <v>68522848.180000007</v>
      </c>
      <c r="H20" s="4"/>
    </row>
    <row r="21" spans="1:8" ht="12.75" customHeight="1">
      <c r="A21" s="33"/>
      <c r="B21" s="24"/>
      <c r="C21" s="29"/>
      <c r="D21" s="36"/>
      <c r="E21" s="40" t="s">
        <v>48</v>
      </c>
      <c r="F21" s="18" t="s">
        <v>55</v>
      </c>
      <c r="G21" s="11">
        <v>278526000</v>
      </c>
      <c r="H21" s="4"/>
    </row>
    <row r="22" spans="1:8" ht="12.75" customHeight="1">
      <c r="A22" s="33"/>
      <c r="B22" s="24"/>
      <c r="C22" s="29"/>
      <c r="D22" s="36"/>
      <c r="E22" s="40" t="s">
        <v>49</v>
      </c>
      <c r="F22" s="18" t="s">
        <v>56</v>
      </c>
      <c r="G22" s="11">
        <v>13606839.010000004</v>
      </c>
      <c r="H22" s="4"/>
    </row>
    <row r="23" spans="1:8" ht="12.75" customHeight="1">
      <c r="A23" s="33"/>
      <c r="B23" s="24"/>
      <c r="C23" s="29">
        <v>15</v>
      </c>
      <c r="D23" s="18" t="s">
        <v>4</v>
      </c>
      <c r="E23" s="28"/>
      <c r="F23" s="41"/>
      <c r="G23" s="12">
        <f>SUM(G24:G25)</f>
        <v>3119286660.2499962</v>
      </c>
      <c r="H23" s="4"/>
    </row>
    <row r="24" spans="1:8" ht="12.75" customHeight="1">
      <c r="A24" s="33"/>
      <c r="B24" s="24"/>
      <c r="C24" s="29"/>
      <c r="D24" s="36"/>
      <c r="E24" s="40" t="s">
        <v>37</v>
      </c>
      <c r="F24" s="18" t="s">
        <v>57</v>
      </c>
      <c r="G24" s="11">
        <v>27288727.040000007</v>
      </c>
      <c r="H24" s="2"/>
    </row>
    <row r="25" spans="1:8" ht="12.75" customHeight="1">
      <c r="A25" s="33"/>
      <c r="B25" s="24"/>
      <c r="C25" s="29"/>
      <c r="D25" s="36"/>
      <c r="E25" s="40" t="s">
        <v>38</v>
      </c>
      <c r="F25" s="18" t="s">
        <v>58</v>
      </c>
      <c r="G25" s="11">
        <v>3091997933.2099962</v>
      </c>
      <c r="H25" s="2"/>
    </row>
    <row r="26" spans="1:8" ht="25.5">
      <c r="A26" s="33"/>
      <c r="B26" s="24"/>
      <c r="C26" s="29">
        <v>17</v>
      </c>
      <c r="D26" s="18" t="s">
        <v>5</v>
      </c>
      <c r="E26" s="28"/>
      <c r="F26" s="41"/>
      <c r="G26" s="12">
        <f>SUM(G27:G30)</f>
        <v>992262983.31999993</v>
      </c>
      <c r="H26" s="4"/>
    </row>
    <row r="27" spans="1:8" ht="12.75" customHeight="1">
      <c r="A27" s="33"/>
      <c r="B27" s="24"/>
      <c r="C27" s="29"/>
      <c r="D27" s="36"/>
      <c r="E27" s="40" t="s">
        <v>37</v>
      </c>
      <c r="F27" s="18" t="s">
        <v>59</v>
      </c>
      <c r="G27" s="11">
        <v>412099212.54999989</v>
      </c>
      <c r="H27" s="2"/>
    </row>
    <row r="28" spans="1:8" ht="12.75" customHeight="1">
      <c r="A28" s="33"/>
      <c r="B28" s="24"/>
      <c r="C28" s="29"/>
      <c r="D28" s="36"/>
      <c r="E28" s="40" t="s">
        <v>38</v>
      </c>
      <c r="F28" s="18" t="s">
        <v>60</v>
      </c>
      <c r="G28" s="11">
        <v>29523238.739999998</v>
      </c>
      <c r="H28" s="2"/>
    </row>
    <row r="29" spans="1:8" ht="12.75" customHeight="1">
      <c r="A29" s="33"/>
      <c r="B29" s="24"/>
      <c r="C29" s="29"/>
      <c r="D29" s="36"/>
      <c r="E29" s="40" t="s">
        <v>41</v>
      </c>
      <c r="F29" s="18" t="s">
        <v>61</v>
      </c>
      <c r="G29" s="11">
        <v>100780867.69000001</v>
      </c>
      <c r="H29" s="2"/>
    </row>
    <row r="30" spans="1:8" ht="12.75" customHeight="1">
      <c r="A30" s="33"/>
      <c r="B30" s="24"/>
      <c r="C30" s="29"/>
      <c r="D30" s="36"/>
      <c r="E30" s="40" t="s">
        <v>42</v>
      </c>
      <c r="F30" s="18" t="s">
        <v>62</v>
      </c>
      <c r="G30" s="11">
        <v>449859664.34000003</v>
      </c>
      <c r="H30" s="2"/>
    </row>
    <row r="31" spans="1:8" ht="12.75" customHeight="1">
      <c r="A31" s="33"/>
      <c r="B31" s="24"/>
      <c r="C31" s="29">
        <v>18</v>
      </c>
      <c r="D31" s="18" t="s">
        <v>6</v>
      </c>
      <c r="E31" s="28"/>
      <c r="F31" s="41"/>
      <c r="G31" s="12">
        <f>SUM(G32:G34)</f>
        <v>689599889.11857128</v>
      </c>
      <c r="H31" s="4"/>
    </row>
    <row r="32" spans="1:8" ht="12.75" customHeight="1">
      <c r="A32" s="33"/>
      <c r="B32" s="24"/>
      <c r="C32" s="29"/>
      <c r="D32" s="36"/>
      <c r="E32" s="40" t="s">
        <v>37</v>
      </c>
      <c r="F32" s="18" t="s">
        <v>63</v>
      </c>
      <c r="G32" s="11">
        <v>646001075.18857133</v>
      </c>
      <c r="H32" s="2"/>
    </row>
    <row r="33" spans="1:9" ht="12.75" customHeight="1">
      <c r="A33" s="33"/>
      <c r="B33" s="24"/>
      <c r="C33" s="29"/>
      <c r="D33" s="36"/>
      <c r="E33" s="40" t="s">
        <v>38</v>
      </c>
      <c r="F33" s="18" t="s">
        <v>64</v>
      </c>
      <c r="G33" s="11">
        <v>19174781.159999996</v>
      </c>
      <c r="H33" s="2"/>
    </row>
    <row r="34" spans="1:9" ht="12.75" customHeight="1">
      <c r="A34" s="33"/>
      <c r="B34" s="24"/>
      <c r="C34" s="29"/>
      <c r="D34" s="36"/>
      <c r="E34" s="40" t="s">
        <v>41</v>
      </c>
      <c r="F34" s="18" t="s">
        <v>65</v>
      </c>
      <c r="G34" s="11">
        <v>24424032.77</v>
      </c>
      <c r="H34" s="2"/>
    </row>
    <row r="35" spans="1:9" s="7" customFormat="1" ht="12.75" customHeight="1">
      <c r="A35" s="42" t="s">
        <v>7</v>
      </c>
      <c r="B35" s="20"/>
      <c r="C35" s="13"/>
      <c r="D35" s="19"/>
      <c r="E35" s="13"/>
      <c r="F35" s="19"/>
      <c r="G35" s="14">
        <f>G6+G10+G15+G23+G26+G31</f>
        <v>8644663843.7221394</v>
      </c>
      <c r="H35" s="8"/>
    </row>
    <row r="36" spans="1:9" s="7" customFormat="1" ht="30">
      <c r="A36" s="21">
        <v>2</v>
      </c>
      <c r="B36" s="25" t="s">
        <v>8</v>
      </c>
      <c r="C36" s="37">
        <v>21</v>
      </c>
      <c r="D36" s="38" t="s">
        <v>9</v>
      </c>
      <c r="E36" s="30"/>
      <c r="F36" s="35"/>
      <c r="G36" s="15">
        <f>SUM(G37)</f>
        <v>84621595.849999994</v>
      </c>
      <c r="H36" s="8"/>
    </row>
    <row r="37" spans="1:9" ht="12.75" customHeight="1">
      <c r="A37" s="33"/>
      <c r="B37" s="24"/>
      <c r="C37" s="29"/>
      <c r="D37" s="36"/>
      <c r="E37" s="40" t="s">
        <v>37</v>
      </c>
      <c r="F37" s="18" t="s">
        <v>66</v>
      </c>
      <c r="G37" s="11">
        <v>84621595.849999994</v>
      </c>
      <c r="H37" s="2"/>
    </row>
    <row r="38" spans="1:9" ht="12.75" customHeight="1">
      <c r="A38" s="33"/>
      <c r="B38" s="24"/>
      <c r="C38" s="29">
        <v>22</v>
      </c>
      <c r="D38" s="18" t="s">
        <v>10</v>
      </c>
      <c r="E38" s="28"/>
      <c r="F38" s="41"/>
      <c r="G38" s="12">
        <f>SUM(G39:G43)</f>
        <v>5665632723.7999954</v>
      </c>
      <c r="H38" s="4"/>
      <c r="I38" s="4"/>
    </row>
    <row r="39" spans="1:9" ht="12.75" customHeight="1">
      <c r="A39" s="33"/>
      <c r="B39" s="24"/>
      <c r="C39" s="29"/>
      <c r="D39" s="36"/>
      <c r="E39" s="40" t="s">
        <v>37</v>
      </c>
      <c r="F39" s="18" t="s">
        <v>67</v>
      </c>
      <c r="G39" s="11">
        <v>4795432183.7299957</v>
      </c>
      <c r="H39" s="4"/>
      <c r="I39" s="4"/>
    </row>
    <row r="40" spans="1:9" ht="12.75" customHeight="1">
      <c r="A40" s="33"/>
      <c r="B40" s="24"/>
      <c r="C40" s="29"/>
      <c r="D40" s="36"/>
      <c r="E40" s="40" t="s">
        <v>38</v>
      </c>
      <c r="F40" s="18" t="s">
        <v>68</v>
      </c>
      <c r="G40" s="11">
        <v>370298439.86000001</v>
      </c>
      <c r="H40" s="4"/>
      <c r="I40" s="4"/>
    </row>
    <row r="41" spans="1:9" ht="12.75" customHeight="1">
      <c r="A41" s="33"/>
      <c r="B41" s="24"/>
      <c r="C41" s="29"/>
      <c r="D41" s="36"/>
      <c r="E41" s="40" t="s">
        <v>41</v>
      </c>
      <c r="F41" s="18" t="s">
        <v>69</v>
      </c>
      <c r="G41" s="11">
        <v>379124302.99000001</v>
      </c>
      <c r="H41" s="4"/>
      <c r="I41" s="4"/>
    </row>
    <row r="42" spans="1:9" ht="12.75" customHeight="1">
      <c r="A42" s="33"/>
      <c r="B42" s="24"/>
      <c r="C42" s="29"/>
      <c r="D42" s="36"/>
      <c r="E42" s="40" t="s">
        <v>42</v>
      </c>
      <c r="F42" s="18" t="s">
        <v>70</v>
      </c>
      <c r="G42" s="11">
        <v>117407425.38</v>
      </c>
      <c r="H42" s="4"/>
      <c r="I42" s="4"/>
    </row>
    <row r="43" spans="1:9" ht="12.75" customHeight="1">
      <c r="A43" s="33"/>
      <c r="B43" s="24"/>
      <c r="C43" s="29"/>
      <c r="D43" s="36"/>
      <c r="E43" s="40" t="s">
        <v>47</v>
      </c>
      <c r="F43" s="18" t="s">
        <v>71</v>
      </c>
      <c r="G43" s="11">
        <v>3370371.8399999994</v>
      </c>
      <c r="H43" s="4"/>
      <c r="I43" s="4"/>
    </row>
    <row r="44" spans="1:9" ht="12.75" customHeight="1">
      <c r="A44" s="33"/>
      <c r="B44" s="24"/>
      <c r="C44" s="29">
        <v>23</v>
      </c>
      <c r="D44" s="18" t="s">
        <v>11</v>
      </c>
      <c r="E44" s="28"/>
      <c r="F44" s="41"/>
      <c r="G44" s="12">
        <f>SUM(G45:G48)</f>
        <v>3819882076.1799989</v>
      </c>
      <c r="H44" s="4"/>
      <c r="I44" s="4"/>
    </row>
    <row r="45" spans="1:9" ht="12.75" customHeight="1">
      <c r="A45" s="33"/>
      <c r="B45" s="24"/>
      <c r="C45" s="29"/>
      <c r="D45" s="36"/>
      <c r="E45" s="40" t="s">
        <v>37</v>
      </c>
      <c r="F45" s="18" t="s">
        <v>72</v>
      </c>
      <c r="G45" s="11">
        <v>1386827238.5199997</v>
      </c>
      <c r="H45" s="4"/>
      <c r="I45" s="4"/>
    </row>
    <row r="46" spans="1:9" ht="12.75" customHeight="1">
      <c r="A46" s="33"/>
      <c r="B46" s="24"/>
      <c r="C46" s="29"/>
      <c r="D46" s="36"/>
      <c r="E46" s="40" t="s">
        <v>38</v>
      </c>
      <c r="F46" s="18" t="s">
        <v>73</v>
      </c>
      <c r="G46" s="11">
        <v>662669.36</v>
      </c>
      <c r="H46" s="4"/>
      <c r="I46" s="4"/>
    </row>
    <row r="47" spans="1:9" ht="12.75" customHeight="1">
      <c r="A47" s="33"/>
      <c r="B47" s="24"/>
      <c r="C47" s="29"/>
      <c r="D47" s="36"/>
      <c r="E47" s="40" t="s">
        <v>41</v>
      </c>
      <c r="F47" s="18" t="s">
        <v>74</v>
      </c>
      <c r="G47" s="11">
        <v>2420707968.1799994</v>
      </c>
      <c r="H47" s="4"/>
      <c r="I47" s="4"/>
    </row>
    <row r="48" spans="1:9" ht="12.75" customHeight="1">
      <c r="A48" s="33"/>
      <c r="B48" s="24"/>
      <c r="C48" s="29"/>
      <c r="D48" s="36"/>
      <c r="E48" s="40" t="s">
        <v>42</v>
      </c>
      <c r="F48" s="18" t="s">
        <v>75</v>
      </c>
      <c r="G48" s="11">
        <v>11684200.119999997</v>
      </c>
      <c r="H48" s="4"/>
      <c r="I48" s="4"/>
    </row>
    <row r="49" spans="1:9" ht="12.75" customHeight="1">
      <c r="A49" s="33"/>
      <c r="B49" s="24"/>
      <c r="C49" s="29">
        <v>24</v>
      </c>
      <c r="D49" s="18" t="s">
        <v>12</v>
      </c>
      <c r="E49" s="28"/>
      <c r="F49" s="41"/>
      <c r="G49" s="12">
        <f>SUM(G50:G51)</f>
        <v>225625840.22000003</v>
      </c>
      <c r="H49" s="4"/>
      <c r="I49" s="4"/>
    </row>
    <row r="50" spans="1:9" ht="12.75" customHeight="1">
      <c r="A50" s="33"/>
      <c r="B50" s="24"/>
      <c r="C50" s="29"/>
      <c r="D50" s="36"/>
      <c r="E50" s="40" t="s">
        <v>37</v>
      </c>
      <c r="F50" s="18" t="s">
        <v>81</v>
      </c>
      <c r="G50" s="11">
        <v>88892410.170000002</v>
      </c>
      <c r="H50" s="4"/>
      <c r="I50" s="4"/>
    </row>
    <row r="51" spans="1:9" ht="12.75" customHeight="1">
      <c r="A51" s="33"/>
      <c r="B51" s="24"/>
      <c r="C51" s="29"/>
      <c r="D51" s="36"/>
      <c r="E51" s="40" t="s">
        <v>38</v>
      </c>
      <c r="F51" s="18" t="s">
        <v>82</v>
      </c>
      <c r="G51" s="11">
        <v>136733430.05000001</v>
      </c>
      <c r="H51" s="4"/>
      <c r="I51" s="4"/>
    </row>
    <row r="52" spans="1:9" ht="12.75" customHeight="1">
      <c r="A52" s="33"/>
      <c r="B52" s="24"/>
      <c r="C52" s="29">
        <v>25</v>
      </c>
      <c r="D52" s="18" t="s">
        <v>13</v>
      </c>
      <c r="E52" s="28"/>
      <c r="F52" s="41"/>
      <c r="G52" s="12">
        <f>SUM(G53:G57)</f>
        <v>17199849260.279999</v>
      </c>
      <c r="H52" s="4"/>
      <c r="I52" s="4"/>
    </row>
    <row r="53" spans="1:9" ht="12.75" customHeight="1">
      <c r="A53" s="33"/>
      <c r="B53" s="24"/>
      <c r="C53" s="29"/>
      <c r="D53" s="36"/>
      <c r="E53" s="40" t="s">
        <v>37</v>
      </c>
      <c r="F53" s="18" t="s">
        <v>76</v>
      </c>
      <c r="G53" s="11">
        <v>11884615655.429998</v>
      </c>
      <c r="H53" s="4"/>
      <c r="I53" s="4"/>
    </row>
    <row r="54" spans="1:9" ht="12.75" customHeight="1">
      <c r="A54" s="33"/>
      <c r="B54" s="24"/>
      <c r="C54" s="29"/>
      <c r="D54" s="36"/>
      <c r="E54" s="40" t="s">
        <v>38</v>
      </c>
      <c r="F54" s="18" t="s">
        <v>77</v>
      </c>
      <c r="G54" s="11">
        <v>1071500095.9000001</v>
      </c>
      <c r="H54" s="4"/>
      <c r="I54" s="4"/>
    </row>
    <row r="55" spans="1:9" ht="12.75" customHeight="1">
      <c r="A55" s="33"/>
      <c r="B55" s="24"/>
      <c r="C55" s="29"/>
      <c r="D55" s="36"/>
      <c r="E55" s="40" t="s">
        <v>41</v>
      </c>
      <c r="F55" s="18" t="s">
        <v>78</v>
      </c>
      <c r="G55" s="11">
        <v>1830705671.5700002</v>
      </c>
      <c r="H55" s="2"/>
    </row>
    <row r="56" spans="1:9" ht="12.75" customHeight="1">
      <c r="A56" s="33"/>
      <c r="B56" s="24"/>
      <c r="C56" s="29"/>
      <c r="D56" s="36"/>
      <c r="E56" s="40" t="s">
        <v>42</v>
      </c>
      <c r="F56" s="18" t="s">
        <v>79</v>
      </c>
      <c r="G56" s="11">
        <v>93730064.069999993</v>
      </c>
      <c r="H56" s="2"/>
    </row>
    <row r="57" spans="1:9" ht="12.75" customHeight="1">
      <c r="A57" s="33"/>
      <c r="B57" s="24"/>
      <c r="C57" s="29"/>
      <c r="D57" s="36"/>
      <c r="E57" s="40" t="s">
        <v>47</v>
      </c>
      <c r="F57" s="18" t="s">
        <v>80</v>
      </c>
      <c r="G57" s="11">
        <v>2319297773.3100004</v>
      </c>
      <c r="H57" s="2"/>
    </row>
    <row r="58" spans="1:9" ht="12.75" customHeight="1">
      <c r="A58" s="33"/>
      <c r="B58" s="24"/>
      <c r="C58" s="29">
        <v>26</v>
      </c>
      <c r="D58" s="18" t="s">
        <v>14</v>
      </c>
      <c r="E58" s="28"/>
      <c r="F58" s="41"/>
      <c r="G58" s="12">
        <f>SUM(G59:G63)</f>
        <v>5867211058.2799997</v>
      </c>
      <c r="H58" s="4"/>
    </row>
    <row r="59" spans="1:9" ht="12.75" customHeight="1">
      <c r="A59" s="33"/>
      <c r="B59" s="24"/>
      <c r="C59" s="29"/>
      <c r="D59" s="36"/>
      <c r="E59" s="40" t="s">
        <v>37</v>
      </c>
      <c r="F59" s="18" t="s">
        <v>83</v>
      </c>
      <c r="G59" s="11">
        <v>200344240.01999998</v>
      </c>
      <c r="H59" s="2"/>
    </row>
    <row r="60" spans="1:9" ht="12.75" customHeight="1">
      <c r="A60" s="33"/>
      <c r="B60" s="24"/>
      <c r="C60" s="29"/>
      <c r="D60" s="36"/>
      <c r="E60" s="40" t="s">
        <v>38</v>
      </c>
      <c r="F60" s="18" t="s">
        <v>84</v>
      </c>
      <c r="G60" s="11">
        <v>2248000</v>
      </c>
      <c r="H60" s="2"/>
    </row>
    <row r="61" spans="1:9" ht="12.75" customHeight="1">
      <c r="A61" s="33"/>
      <c r="B61" s="24"/>
      <c r="C61" s="29"/>
      <c r="D61" s="36"/>
      <c r="E61" s="40" t="s">
        <v>41</v>
      </c>
      <c r="F61" s="18" t="s">
        <v>85</v>
      </c>
      <c r="G61" s="11">
        <v>39806158.890000001</v>
      </c>
      <c r="H61" s="2"/>
    </row>
    <row r="62" spans="1:9" ht="12.75" customHeight="1">
      <c r="A62" s="33"/>
      <c r="B62" s="24"/>
      <c r="C62" s="29"/>
      <c r="D62" s="36"/>
      <c r="E62" s="40" t="s">
        <v>42</v>
      </c>
      <c r="F62" s="18" t="s">
        <v>86</v>
      </c>
      <c r="G62" s="11">
        <v>375576423.37</v>
      </c>
      <c r="H62" s="2"/>
    </row>
    <row r="63" spans="1:9" ht="12.75" customHeight="1">
      <c r="A63" s="33"/>
      <c r="B63" s="24"/>
      <c r="C63" s="29"/>
      <c r="D63" s="36"/>
      <c r="E63" s="40" t="s">
        <v>47</v>
      </c>
      <c r="F63" s="18" t="s">
        <v>87</v>
      </c>
      <c r="G63" s="11">
        <v>5249236236</v>
      </c>
      <c r="H63" s="2"/>
    </row>
    <row r="64" spans="1:9" ht="12.75" customHeight="1">
      <c r="A64" s="33"/>
      <c r="B64" s="24"/>
      <c r="C64" s="29">
        <v>27</v>
      </c>
      <c r="D64" s="18" t="s">
        <v>15</v>
      </c>
      <c r="E64" s="28"/>
      <c r="F64" s="41"/>
      <c r="G64" s="12">
        <f>SUM(G65)</f>
        <v>233049627.72</v>
      </c>
      <c r="H64" s="4"/>
    </row>
    <row r="65" spans="1:8" ht="12.75" customHeight="1">
      <c r="A65" s="33"/>
      <c r="B65" s="24"/>
      <c r="C65" s="29"/>
      <c r="D65" s="36"/>
      <c r="E65" s="40" t="s">
        <v>37</v>
      </c>
      <c r="F65" s="18" t="s">
        <v>15</v>
      </c>
      <c r="G65" s="11">
        <v>233049627.72</v>
      </c>
      <c r="H65" s="2"/>
    </row>
    <row r="66" spans="1:8" s="7" customFormat="1" ht="12.75" customHeight="1">
      <c r="A66" s="42" t="s">
        <v>16</v>
      </c>
      <c r="B66" s="20"/>
      <c r="C66" s="13"/>
      <c r="D66" s="19"/>
      <c r="E66" s="13"/>
      <c r="F66" s="19"/>
      <c r="G66" s="14">
        <f>G36+G38+G44+G49+G52+G58+G64</f>
        <v>33095872182.329994</v>
      </c>
      <c r="H66" s="8"/>
    </row>
    <row r="67" spans="1:8" s="7" customFormat="1" ht="30">
      <c r="A67" s="21">
        <v>3</v>
      </c>
      <c r="B67" s="25" t="s">
        <v>17</v>
      </c>
      <c r="C67" s="37">
        <v>31</v>
      </c>
      <c r="D67" s="38" t="s">
        <v>18</v>
      </c>
      <c r="E67" s="30"/>
      <c r="F67" s="35"/>
      <c r="G67" s="15">
        <f>SUM(G68:G69)</f>
        <v>387103885.63999963</v>
      </c>
      <c r="H67" s="8"/>
    </row>
    <row r="68" spans="1:8" ht="12.75" customHeight="1">
      <c r="A68" s="33"/>
      <c r="B68" s="24"/>
      <c r="C68" s="29"/>
      <c r="D68" s="36"/>
      <c r="E68" s="40" t="s">
        <v>37</v>
      </c>
      <c r="F68" s="18" t="s">
        <v>88</v>
      </c>
      <c r="G68" s="11">
        <v>214432625.81999972</v>
      </c>
      <c r="H68" s="4"/>
    </row>
    <row r="69" spans="1:8" ht="12.75" customHeight="1">
      <c r="A69" s="33"/>
      <c r="B69" s="24"/>
      <c r="C69" s="29"/>
      <c r="D69" s="36"/>
      <c r="E69" s="40" t="s">
        <v>38</v>
      </c>
      <c r="F69" s="18" t="s">
        <v>89</v>
      </c>
      <c r="G69" s="11">
        <v>172671259.8199999</v>
      </c>
      <c r="H69" s="4"/>
    </row>
    <row r="70" spans="1:8" ht="25.5">
      <c r="A70" s="33"/>
      <c r="B70" s="24"/>
      <c r="C70" s="29">
        <v>32</v>
      </c>
      <c r="D70" s="18" t="s">
        <v>19</v>
      </c>
      <c r="E70" s="28"/>
      <c r="F70" s="41"/>
      <c r="G70" s="12">
        <f>SUM(G71:G73)</f>
        <v>272914741.61000001</v>
      </c>
      <c r="H70" s="4"/>
    </row>
    <row r="71" spans="1:8" ht="12.75" customHeight="1">
      <c r="A71" s="33"/>
      <c r="B71" s="24"/>
      <c r="C71" s="29"/>
      <c r="D71" s="36"/>
      <c r="E71" s="40" t="s">
        <v>37</v>
      </c>
      <c r="F71" s="18" t="s">
        <v>90</v>
      </c>
      <c r="G71" s="11">
        <v>220946987.08999997</v>
      </c>
      <c r="H71" s="4"/>
    </row>
    <row r="72" spans="1:8" ht="12.75" customHeight="1">
      <c r="A72" s="33"/>
      <c r="B72" s="24"/>
      <c r="C72" s="29"/>
      <c r="D72" s="36"/>
      <c r="E72" s="40" t="s">
        <v>38</v>
      </c>
      <c r="F72" s="18" t="s">
        <v>91</v>
      </c>
      <c r="G72" s="11">
        <v>5554297.8500000006</v>
      </c>
      <c r="H72" s="4"/>
    </row>
    <row r="73" spans="1:8" ht="12.75" customHeight="1">
      <c r="A73" s="33"/>
      <c r="B73" s="24"/>
      <c r="C73" s="29"/>
      <c r="D73" s="36"/>
      <c r="E73" s="40" t="s">
        <v>41</v>
      </c>
      <c r="F73" s="18" t="s">
        <v>92</v>
      </c>
      <c r="G73" s="11">
        <v>46413456.670000017</v>
      </c>
      <c r="H73" s="4"/>
    </row>
    <row r="74" spans="1:8" ht="12.75" customHeight="1">
      <c r="A74" s="33"/>
      <c r="B74" s="24"/>
      <c r="C74" s="29">
        <v>33</v>
      </c>
      <c r="D74" s="18" t="s">
        <v>20</v>
      </c>
      <c r="E74" s="28"/>
      <c r="F74" s="41"/>
      <c r="G74" s="12">
        <f>SUM(G75)</f>
        <v>3728546.2</v>
      </c>
      <c r="H74" s="4"/>
    </row>
    <row r="75" spans="1:8" ht="12.75" customHeight="1">
      <c r="A75" s="33"/>
      <c r="B75" s="24"/>
      <c r="C75" s="29"/>
      <c r="D75" s="36"/>
      <c r="E75" s="40" t="s">
        <v>37</v>
      </c>
      <c r="F75" s="18" t="s">
        <v>93</v>
      </c>
      <c r="G75" s="11">
        <v>3728546.2</v>
      </c>
      <c r="H75" s="4"/>
    </row>
    <row r="76" spans="1:8" ht="25.5">
      <c r="A76" s="33"/>
      <c r="B76" s="24"/>
      <c r="C76" s="29">
        <v>34</v>
      </c>
      <c r="D76" s="18" t="s">
        <v>21</v>
      </c>
      <c r="E76" s="28"/>
      <c r="F76" s="41"/>
      <c r="G76" s="12">
        <f>SUM(G77:G78)</f>
        <v>9033246.0400000028</v>
      </c>
      <c r="H76" s="4"/>
    </row>
    <row r="77" spans="1:8" ht="12.75" customHeight="1">
      <c r="A77" s="33"/>
      <c r="B77" s="24"/>
      <c r="C77" s="29"/>
      <c r="D77" s="36"/>
      <c r="E77" s="40" t="s">
        <v>37</v>
      </c>
      <c r="F77" s="18" t="s">
        <v>94</v>
      </c>
      <c r="G77" s="11">
        <v>5838370.6500000013</v>
      </c>
      <c r="H77" s="4"/>
    </row>
    <row r="78" spans="1:8" ht="12.75" customHeight="1">
      <c r="A78" s="33"/>
      <c r="B78" s="24"/>
      <c r="C78" s="29"/>
      <c r="D78" s="36"/>
      <c r="E78" s="40" t="s">
        <v>38</v>
      </c>
      <c r="F78" s="18" t="s">
        <v>95</v>
      </c>
      <c r="G78" s="11">
        <v>3194875.3900000006</v>
      </c>
      <c r="H78" s="4"/>
    </row>
    <row r="79" spans="1:8" ht="12.75" customHeight="1">
      <c r="A79" s="33"/>
      <c r="B79" s="24"/>
      <c r="C79" s="29">
        <v>35</v>
      </c>
      <c r="D79" s="18" t="s">
        <v>22</v>
      </c>
      <c r="E79" s="28"/>
      <c r="F79" s="41"/>
      <c r="G79" s="12">
        <f>SUM(G80:G81)</f>
        <v>394646400.41999996</v>
      </c>
      <c r="H79" s="4"/>
    </row>
    <row r="80" spans="1:8" ht="12.75" customHeight="1">
      <c r="A80" s="33"/>
      <c r="B80" s="24"/>
      <c r="C80" s="29"/>
      <c r="D80" s="36"/>
      <c r="E80" s="40" t="s">
        <v>37</v>
      </c>
      <c r="F80" s="18" t="s">
        <v>96</v>
      </c>
      <c r="G80" s="11">
        <v>223718725.09999993</v>
      </c>
      <c r="H80" s="4"/>
    </row>
    <row r="81" spans="1:8" ht="12.75" customHeight="1">
      <c r="A81" s="33"/>
      <c r="B81" s="24"/>
      <c r="C81" s="29"/>
      <c r="D81" s="36"/>
      <c r="E81" s="40" t="s">
        <v>38</v>
      </c>
      <c r="F81" s="18" t="s">
        <v>97</v>
      </c>
      <c r="G81" s="11">
        <v>170927675.32000002</v>
      </c>
      <c r="H81" s="4"/>
    </row>
    <row r="82" spans="1:8" ht="12.75" customHeight="1">
      <c r="A82" s="33"/>
      <c r="B82" s="24"/>
      <c r="C82" s="29">
        <v>36</v>
      </c>
      <c r="D82" s="18" t="s">
        <v>23</v>
      </c>
      <c r="E82" s="28"/>
      <c r="F82" s="41"/>
      <c r="G82" s="12">
        <f>SUM(G83)</f>
        <v>5752135.71</v>
      </c>
      <c r="H82" s="4"/>
    </row>
    <row r="83" spans="1:8" ht="12.75" customHeight="1">
      <c r="A83" s="33"/>
      <c r="B83" s="24"/>
      <c r="C83" s="29"/>
      <c r="D83" s="36"/>
      <c r="E83" s="40" t="s">
        <v>37</v>
      </c>
      <c r="F83" s="18" t="s">
        <v>23</v>
      </c>
      <c r="G83" s="11">
        <v>5752135.71</v>
      </c>
      <c r="H83" s="4"/>
    </row>
    <row r="84" spans="1:8" ht="12.75" customHeight="1">
      <c r="A84" s="33"/>
      <c r="B84" s="24"/>
      <c r="C84" s="29">
        <v>37</v>
      </c>
      <c r="D84" s="18" t="s">
        <v>24</v>
      </c>
      <c r="E84" s="28"/>
      <c r="F84" s="41"/>
      <c r="G84" s="12">
        <f>SUM(G85)</f>
        <v>109829577.90000001</v>
      </c>
      <c r="H84" s="4"/>
    </row>
    <row r="85" spans="1:8" ht="12.75" customHeight="1">
      <c r="A85" s="33"/>
      <c r="B85" s="24"/>
      <c r="C85" s="29"/>
      <c r="D85" s="36"/>
      <c r="E85" s="40" t="s">
        <v>37</v>
      </c>
      <c r="F85" s="18" t="s">
        <v>24</v>
      </c>
      <c r="G85" s="11">
        <v>109829577.90000001</v>
      </c>
      <c r="H85" s="4"/>
    </row>
    <row r="86" spans="1:8" ht="12.75" customHeight="1">
      <c r="A86" s="33"/>
      <c r="B86" s="24"/>
      <c r="C86" s="29">
        <v>38</v>
      </c>
      <c r="D86" s="18" t="s">
        <v>25</v>
      </c>
      <c r="E86" s="28"/>
      <c r="F86" s="41"/>
      <c r="G86" s="12">
        <f>SUM(G87:G88)</f>
        <v>40806113.38000001</v>
      </c>
      <c r="H86" s="4"/>
    </row>
    <row r="87" spans="1:8" ht="12.75" customHeight="1">
      <c r="A87" s="33"/>
      <c r="B87" s="24"/>
      <c r="C87" s="29"/>
      <c r="D87" s="36"/>
      <c r="E87" s="40" t="s">
        <v>37</v>
      </c>
      <c r="F87" s="18" t="s">
        <v>98</v>
      </c>
      <c r="G87" s="11">
        <v>37905026.650000006</v>
      </c>
      <c r="H87" s="4"/>
    </row>
    <row r="88" spans="1:8" ht="12.75" customHeight="1">
      <c r="A88" s="33"/>
      <c r="B88" s="24"/>
      <c r="C88" s="29"/>
      <c r="D88" s="36"/>
      <c r="E88" s="40" t="s">
        <v>38</v>
      </c>
      <c r="F88" s="18" t="s">
        <v>99</v>
      </c>
      <c r="G88" s="11">
        <v>2901086.7300000004</v>
      </c>
      <c r="H88" s="4"/>
    </row>
    <row r="89" spans="1:8" ht="25.5">
      <c r="A89" s="33"/>
      <c r="B89" s="24"/>
      <c r="C89" s="29">
        <v>39</v>
      </c>
      <c r="D89" s="18" t="s">
        <v>26</v>
      </c>
      <c r="E89" s="28"/>
      <c r="F89" s="41"/>
      <c r="G89" s="12">
        <f>SUM(G90:G91)</f>
        <v>423907351.71000016</v>
      </c>
      <c r="H89" s="4"/>
    </row>
    <row r="90" spans="1:8" ht="12.75" customHeight="1">
      <c r="A90" s="33"/>
      <c r="B90" s="24"/>
      <c r="C90" s="29"/>
      <c r="D90" s="36"/>
      <c r="E90" s="40" t="s">
        <v>37</v>
      </c>
      <c r="F90" s="18" t="s">
        <v>100</v>
      </c>
      <c r="G90" s="11">
        <v>4471087.709999999</v>
      </c>
      <c r="H90" s="4"/>
    </row>
    <row r="91" spans="1:8" ht="12.75" customHeight="1">
      <c r="A91" s="33"/>
      <c r="B91" s="24"/>
      <c r="C91" s="29"/>
      <c r="D91" s="36"/>
      <c r="E91" s="40" t="s">
        <v>38</v>
      </c>
      <c r="F91" s="18" t="s">
        <v>101</v>
      </c>
      <c r="G91" s="11">
        <v>419436264.00000018</v>
      </c>
      <c r="H91" s="4"/>
    </row>
    <row r="92" spans="1:8" s="7" customFormat="1" ht="12.75" customHeight="1">
      <c r="A92" s="42" t="s">
        <v>27</v>
      </c>
      <c r="B92" s="19"/>
      <c r="C92" s="31"/>
      <c r="D92" s="20"/>
      <c r="E92" s="13"/>
      <c r="F92" s="19"/>
      <c r="G92" s="14">
        <f>G67+G70+G74+G76+G79+G82+G84+G86+G89</f>
        <v>1647721998.6100001</v>
      </c>
      <c r="H92" s="8"/>
    </row>
    <row r="93" spans="1:8" s="7" customFormat="1" ht="60">
      <c r="A93" s="21">
        <v>4</v>
      </c>
      <c r="B93" s="25" t="s">
        <v>28</v>
      </c>
      <c r="C93" s="37">
        <v>41</v>
      </c>
      <c r="D93" s="38" t="s">
        <v>29</v>
      </c>
      <c r="E93" s="30"/>
      <c r="F93" s="35"/>
      <c r="G93" s="16">
        <f>SUM(G94)</f>
        <v>2391045639.54</v>
      </c>
      <c r="H93" s="8"/>
    </row>
    <row r="94" spans="1:8" ht="12.75" customHeight="1">
      <c r="A94" s="33"/>
      <c r="B94" s="26"/>
      <c r="C94" s="29"/>
      <c r="D94" s="36"/>
      <c r="E94" s="40" t="s">
        <v>37</v>
      </c>
      <c r="F94" s="18" t="s">
        <v>102</v>
      </c>
      <c r="G94" s="11">
        <v>2391045639.54</v>
      </c>
      <c r="H94" s="4"/>
    </row>
    <row r="95" spans="1:8" ht="38.25">
      <c r="A95" s="34"/>
      <c r="B95" s="24"/>
      <c r="C95" s="29">
        <v>42</v>
      </c>
      <c r="D95" s="18" t="s">
        <v>30</v>
      </c>
      <c r="E95" s="28"/>
      <c r="F95" s="41"/>
      <c r="G95" s="12">
        <f>SUM(G96:G97)</f>
        <v>5825307054.2399998</v>
      </c>
      <c r="H95" s="4"/>
    </row>
    <row r="96" spans="1:8" ht="12.75" customHeight="1">
      <c r="A96" s="34"/>
      <c r="B96" s="24"/>
      <c r="C96" s="29"/>
      <c r="D96" s="36"/>
      <c r="E96" s="40" t="s">
        <v>37</v>
      </c>
      <c r="F96" s="18" t="s">
        <v>103</v>
      </c>
      <c r="G96" s="11">
        <v>3873879544.2399998</v>
      </c>
      <c r="H96" s="4"/>
    </row>
    <row r="97" spans="1:9" ht="12.75" customHeight="1">
      <c r="A97" s="34"/>
      <c r="B97" s="24"/>
      <c r="C97" s="29"/>
      <c r="D97" s="36"/>
      <c r="E97" s="40" t="s">
        <v>38</v>
      </c>
      <c r="F97" s="18" t="s">
        <v>104</v>
      </c>
      <c r="G97" s="11">
        <v>1951427510</v>
      </c>
      <c r="H97" s="4"/>
    </row>
    <row r="98" spans="1:9" ht="12.75" customHeight="1">
      <c r="A98" s="34"/>
      <c r="B98" s="24"/>
      <c r="C98" s="29">
        <v>44</v>
      </c>
      <c r="D98" s="18" t="s">
        <v>31</v>
      </c>
      <c r="E98" s="28"/>
      <c r="F98" s="41"/>
      <c r="G98" s="12">
        <f>SUM(G99)</f>
        <v>3024000000</v>
      </c>
      <c r="H98" s="4"/>
    </row>
    <row r="99" spans="1:9" ht="12.75" customHeight="1">
      <c r="A99" s="34"/>
      <c r="B99" s="24"/>
      <c r="C99" s="29"/>
      <c r="D99" s="36"/>
      <c r="E99" s="40" t="s">
        <v>37</v>
      </c>
      <c r="F99" s="18" t="s">
        <v>31</v>
      </c>
      <c r="G99" s="11">
        <v>3024000000</v>
      </c>
      <c r="H99" s="2"/>
    </row>
    <row r="100" spans="1:9" s="7" customFormat="1" ht="12.75" customHeight="1">
      <c r="A100" s="42" t="s">
        <v>32</v>
      </c>
      <c r="B100" s="19"/>
      <c r="C100" s="13"/>
      <c r="D100" s="19"/>
      <c r="E100" s="13"/>
      <c r="F100" s="20"/>
      <c r="G100" s="14">
        <f>G93+G95+G98</f>
        <v>11240352693.779999</v>
      </c>
      <c r="H100" s="8"/>
    </row>
    <row r="101" spans="1:9" s="7" customFormat="1" ht="20.100000000000001" customHeight="1">
      <c r="A101" s="47" t="s">
        <v>33</v>
      </c>
      <c r="B101" s="48"/>
      <c r="C101" s="48"/>
      <c r="D101" s="48"/>
      <c r="E101" s="48"/>
      <c r="F101" s="49"/>
      <c r="G101" s="17">
        <f>G35+G66+G92+G100</f>
        <v>54628610718.442131</v>
      </c>
      <c r="H101" s="6"/>
      <c r="I101" s="6"/>
    </row>
    <row r="102" spans="1:9" ht="18" customHeight="1"/>
    <row r="103" spans="1:9" ht="18" customHeight="1"/>
  </sheetData>
  <mergeCells count="7">
    <mergeCell ref="A101:F101"/>
    <mergeCell ref="A5:B5"/>
    <mergeCell ref="E5:F5"/>
    <mergeCell ref="C5:D5"/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C23" sqref="C23"/>
    </sheetView>
  </sheetViews>
  <sheetFormatPr baseColWidth="10" defaultRowHeight="15"/>
  <cols>
    <col min="1" max="2" width="5.7109375" style="52" customWidth="1"/>
    <col min="3" max="3" width="78.5703125" style="52" bestFit="1" customWidth="1"/>
    <col min="4" max="4" width="28.5703125" style="52" customWidth="1"/>
    <col min="5" max="6" width="11.42578125" style="52"/>
    <col min="7" max="7" width="78.5703125" style="52" bestFit="1" customWidth="1"/>
    <col min="8" max="8" width="16.42578125" style="52" bestFit="1" customWidth="1"/>
    <col min="9" max="16384" width="11.42578125" style="52"/>
  </cols>
  <sheetData>
    <row r="1" spans="1:11" ht="18.75">
      <c r="C1" s="76" t="s">
        <v>133</v>
      </c>
      <c r="D1" s="76"/>
    </row>
    <row r="2" spans="1:11" customFormat="1" ht="15.75">
      <c r="C2" s="75" t="s">
        <v>132</v>
      </c>
      <c r="D2" s="75"/>
    </row>
    <row r="3" spans="1:11" ht="15.75" customHeight="1">
      <c r="C3" s="74" t="s">
        <v>131</v>
      </c>
      <c r="D3" s="74"/>
    </row>
    <row r="5" spans="1:11" s="65" customFormat="1" ht="20.100000000000001" customHeight="1">
      <c r="A5" s="73" t="s">
        <v>130</v>
      </c>
      <c r="B5" s="73"/>
      <c r="C5" s="73"/>
      <c r="D5" s="72" t="s">
        <v>129</v>
      </c>
    </row>
    <row r="6" spans="1:11" s="65" customFormat="1" ht="20.100000000000001" customHeight="1">
      <c r="A6" s="71" t="s">
        <v>128</v>
      </c>
      <c r="B6" s="70"/>
      <c r="C6" s="70"/>
      <c r="D6" s="59">
        <f>SUM(D7:D24)</f>
        <v>43382639623.059998</v>
      </c>
    </row>
    <row r="7" spans="1:11" s="65" customFormat="1" ht="20.100000000000001" customHeight="1">
      <c r="B7" s="67" t="s">
        <v>127</v>
      </c>
      <c r="C7" s="60"/>
      <c r="D7" s="66"/>
    </row>
    <row r="8" spans="1:11" ht="18" customHeight="1">
      <c r="B8" s="110" t="s">
        <v>364</v>
      </c>
      <c r="C8" s="63" t="s">
        <v>126</v>
      </c>
      <c r="D8" s="62">
        <v>452149775.85000002</v>
      </c>
      <c r="H8" s="53"/>
    </row>
    <row r="9" spans="1:11" ht="18" customHeight="1">
      <c r="B9" s="110" t="s">
        <v>365</v>
      </c>
      <c r="C9" s="63" t="s">
        <v>125</v>
      </c>
      <c r="D9" s="62">
        <v>356684408.81999999</v>
      </c>
      <c r="H9" s="53"/>
    </row>
    <row r="10" spans="1:11" s="65" customFormat="1" ht="20.100000000000001" customHeight="1">
      <c r="B10" s="67" t="s">
        <v>124</v>
      </c>
      <c r="C10" s="60"/>
      <c r="D10" s="66"/>
    </row>
    <row r="11" spans="1:11" ht="18" customHeight="1">
      <c r="B11" s="78" t="s">
        <v>366</v>
      </c>
      <c r="C11" s="63" t="s">
        <v>123</v>
      </c>
      <c r="D11" s="62">
        <v>15440891493.879999</v>
      </c>
      <c r="H11" s="53"/>
    </row>
    <row r="12" spans="1:11" ht="18" customHeight="1">
      <c r="B12" s="78" t="s">
        <v>367</v>
      </c>
      <c r="C12" s="63" t="s">
        <v>122</v>
      </c>
      <c r="D12" s="62">
        <v>8495371564.1999998</v>
      </c>
      <c r="H12" s="53"/>
    </row>
    <row r="13" spans="1:11" ht="18" customHeight="1">
      <c r="B13" s="78" t="s">
        <v>368</v>
      </c>
      <c r="C13" s="63" t="s">
        <v>121</v>
      </c>
      <c r="D13" s="62">
        <v>691309218.84000003</v>
      </c>
      <c r="E13" s="69"/>
      <c r="F13" s="69"/>
      <c r="G13" s="69"/>
      <c r="H13" s="69"/>
      <c r="I13" s="69"/>
      <c r="J13" s="69"/>
      <c r="K13" s="68"/>
    </row>
    <row r="14" spans="1:11" ht="18" customHeight="1">
      <c r="B14" s="78" t="s">
        <v>369</v>
      </c>
      <c r="C14" s="63" t="s">
        <v>120</v>
      </c>
      <c r="D14" s="62">
        <v>1493361790.98</v>
      </c>
      <c r="H14" s="53"/>
    </row>
    <row r="15" spans="1:11" ht="18" customHeight="1">
      <c r="B15" s="78" t="s">
        <v>370</v>
      </c>
      <c r="C15" s="63" t="s">
        <v>119</v>
      </c>
      <c r="D15" s="62">
        <v>176333844.28</v>
      </c>
      <c r="H15" s="53"/>
    </row>
    <row r="16" spans="1:11" ht="18" customHeight="1">
      <c r="B16" s="78" t="s">
        <v>371</v>
      </c>
      <c r="C16" s="63" t="s">
        <v>118</v>
      </c>
      <c r="D16" s="62">
        <v>8768798311.3999996</v>
      </c>
      <c r="H16" s="53"/>
    </row>
    <row r="17" spans="1:11" s="65" customFormat="1" ht="20.100000000000001" customHeight="1">
      <c r="B17" s="67" t="s">
        <v>117</v>
      </c>
      <c r="C17" s="60"/>
      <c r="D17" s="66"/>
    </row>
    <row r="18" spans="1:11" ht="18" customHeight="1">
      <c r="B18" s="110" t="s">
        <v>372</v>
      </c>
      <c r="C18" s="63" t="s">
        <v>116</v>
      </c>
      <c r="D18" s="62">
        <v>824574664.42999995</v>
      </c>
      <c r="H18" s="53"/>
    </row>
    <row r="19" spans="1:11" ht="18" customHeight="1">
      <c r="B19" s="110" t="s">
        <v>373</v>
      </c>
      <c r="C19" s="63" t="s">
        <v>115</v>
      </c>
      <c r="D19" s="62">
        <v>967413058.13</v>
      </c>
      <c r="H19" s="53"/>
    </row>
    <row r="20" spans="1:11" s="65" customFormat="1" ht="20.100000000000001" customHeight="1">
      <c r="B20" s="67" t="s">
        <v>114</v>
      </c>
      <c r="C20" s="60"/>
      <c r="D20" s="66"/>
    </row>
    <row r="21" spans="1:11" ht="18" customHeight="1">
      <c r="B21" s="110" t="s">
        <v>374</v>
      </c>
      <c r="C21" s="63" t="s">
        <v>113</v>
      </c>
      <c r="D21" s="62">
        <v>2320389579.3600001</v>
      </c>
      <c r="H21" s="53"/>
    </row>
    <row r="22" spans="1:11" ht="18" customHeight="1">
      <c r="B22" s="110" t="s">
        <v>375</v>
      </c>
      <c r="C22" s="63" t="s">
        <v>112</v>
      </c>
      <c r="D22" s="62">
        <v>2928846656.6399999</v>
      </c>
      <c r="H22" s="53"/>
    </row>
    <row r="23" spans="1:11" s="65" customFormat="1" ht="20.100000000000001" customHeight="1">
      <c r="B23" s="67" t="s">
        <v>111</v>
      </c>
      <c r="C23" s="60"/>
      <c r="D23" s="66"/>
    </row>
    <row r="24" spans="1:11" ht="18" customHeight="1">
      <c r="A24" s="64"/>
      <c r="B24" s="110" t="s">
        <v>376</v>
      </c>
      <c r="C24" s="63" t="s">
        <v>110</v>
      </c>
      <c r="D24" s="62">
        <v>466515256.25</v>
      </c>
      <c r="H24" s="53"/>
    </row>
    <row r="25" spans="1:11" ht="18" customHeight="1">
      <c r="B25" s="110" t="s">
        <v>377</v>
      </c>
      <c r="C25" s="67" t="s">
        <v>109</v>
      </c>
      <c r="D25" s="61">
        <v>5825307054.2399998</v>
      </c>
    </row>
    <row r="26" spans="1:11" ht="18" customHeight="1">
      <c r="B26" s="110" t="s">
        <v>378</v>
      </c>
      <c r="C26" s="109" t="s">
        <v>108</v>
      </c>
      <c r="D26" s="59">
        <v>2396664041.1500001</v>
      </c>
      <c r="H26" s="53"/>
    </row>
    <row r="27" spans="1:11" ht="18" customHeight="1">
      <c r="B27" s="110" t="s">
        <v>379</v>
      </c>
      <c r="C27" s="109" t="s">
        <v>31</v>
      </c>
      <c r="D27" s="59">
        <v>3024000000</v>
      </c>
      <c r="H27" s="53"/>
    </row>
    <row r="28" spans="1:11" s="54" customFormat="1" ht="20.100000000000001" customHeight="1">
      <c r="A28" s="73" t="s">
        <v>107</v>
      </c>
      <c r="B28" s="73"/>
      <c r="C28" s="58"/>
      <c r="D28" s="57">
        <v>54628610718.440002</v>
      </c>
      <c r="E28" s="56"/>
      <c r="F28" s="56"/>
      <c r="G28" s="56"/>
      <c r="H28" s="56"/>
      <c r="I28" s="56"/>
      <c r="J28" s="56"/>
      <c r="K28" s="55"/>
    </row>
    <row r="29" spans="1:11">
      <c r="H29" s="53"/>
    </row>
    <row r="30" spans="1:11">
      <c r="H30" s="53"/>
    </row>
  </sheetData>
  <mergeCells count="5">
    <mergeCell ref="C1:D1"/>
    <mergeCell ref="C2:D2"/>
    <mergeCell ref="C3:D3"/>
    <mergeCell ref="A5:C5"/>
    <mergeCell ref="A28:C28"/>
  </mergeCells>
  <pageMargins left="0.7" right="0.7" top="0.75" bottom="0.75" header="0.3" footer="0.3"/>
  <ignoredErrors>
    <ignoredError sqref="D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E32" sqref="E32"/>
    </sheetView>
  </sheetViews>
  <sheetFormatPr baseColWidth="10" defaultRowHeight="15"/>
  <cols>
    <col min="1" max="1" width="44.140625" style="43" customWidth="1"/>
    <col min="2" max="2" width="23.140625" style="43" customWidth="1"/>
    <col min="3" max="16384" width="11.42578125" style="43"/>
  </cols>
  <sheetData>
    <row r="1" spans="1:4" s="52" customFormat="1" ht="18.75">
      <c r="A1" s="76" t="s">
        <v>133</v>
      </c>
      <c r="B1" s="76"/>
    </row>
    <row r="2" spans="1:4" customFormat="1" ht="15.75">
      <c r="A2" s="75" t="s">
        <v>358</v>
      </c>
      <c r="B2" s="75"/>
      <c r="C2" s="43"/>
      <c r="D2" s="43"/>
    </row>
    <row r="3" spans="1:4" s="52" customFormat="1" ht="15.75" customHeight="1">
      <c r="A3" s="74" t="s">
        <v>131</v>
      </c>
      <c r="B3" s="74"/>
    </row>
    <row r="5" spans="1:4" ht="30" customHeight="1">
      <c r="A5" s="46" t="s">
        <v>105</v>
      </c>
      <c r="B5" s="46" t="s">
        <v>106</v>
      </c>
    </row>
    <row r="6" spans="1:4" ht="30" customHeight="1">
      <c r="A6" s="44" t="s">
        <v>361</v>
      </c>
      <c r="B6" s="45">
        <v>10650379920.270002</v>
      </c>
    </row>
    <row r="7" spans="1:4" ht="30" customHeight="1">
      <c r="A7" s="44" t="s">
        <v>362</v>
      </c>
      <c r="B7" s="45">
        <v>3812745524.0014286</v>
      </c>
    </row>
    <row r="8" spans="1:4" ht="30" customHeight="1">
      <c r="A8" s="44" t="s">
        <v>363</v>
      </c>
      <c r="B8" s="45">
        <v>40165485274.170692</v>
      </c>
    </row>
    <row r="13" spans="1:4">
      <c r="A13"/>
    </row>
    <row r="14" spans="1:4">
      <c r="A14"/>
    </row>
    <row r="15" spans="1:4">
      <c r="A15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Clasif objeto gasto</vt:lpstr>
      <vt:lpstr>Clasif tipo de gasto</vt:lpstr>
      <vt:lpstr>Clasif funcional</vt:lpstr>
      <vt:lpstr>Clasif programática</vt:lpstr>
      <vt:lpstr>Clasif fuente financ</vt:lpstr>
      <vt:lpstr>'Clasif objeto gasto'!Área_de_impresión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</dc:creator>
  <cp:lastModifiedBy>Flor</cp:lastModifiedBy>
  <dcterms:created xsi:type="dcterms:W3CDTF">2016-11-04T16:35:42Z</dcterms:created>
  <dcterms:modified xsi:type="dcterms:W3CDTF">2016-11-04T22:34:09Z</dcterms:modified>
</cp:coreProperties>
</file>