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Hacienda\Portal Finanzas Públicas\II Trim 17\"/>
    </mc:Choice>
  </mc:AlternateContent>
  <bookViews>
    <workbookView xWindow="0" yWindow="0" windowWidth="20490" windowHeight="7755"/>
  </bookViews>
  <sheets>
    <sheet name="ESF" sheetId="2" r:id="rId1"/>
    <sheet name="ESF-LDF" sheetId="1" r:id="rId2"/>
    <sheet name="EA" sheetId="3" r:id="rId3"/>
    <sheet name="EVHP" sheetId="4" r:id="rId4"/>
    <sheet name="ECSF" sheetId="5" r:id="rId5"/>
    <sheet name="EFE" sheetId="6" r:id="rId6"/>
    <sheet name="EAA" sheetId="7" r:id="rId7"/>
    <sheet name="EADyOP" sheetId="8" r:id="rId8"/>
    <sheet name="EADyOP_LDF" sheetId="9" r:id="rId9"/>
    <sheet name="IAODF_LDF" sheetId="10" r:id="rId10"/>
    <sheet name="IPC" sheetId="11" r:id="rId11"/>
    <sheet name="IPF" sheetId="12" r:id="rId12"/>
    <sheet name="CIPyC-CEPyC" sheetId="13" r:id="rId13"/>
  </sheets>
  <externalReferences>
    <externalReference r:id="rId14"/>
    <externalReference r:id="rId15"/>
  </externalReferences>
  <definedNames>
    <definedName name="_xlnm.Database">#REF!</definedName>
    <definedName name="ppto">[1]Hoja2!$B$3:$M$95</definedName>
    <definedName name="qw">#REF!</definedName>
  </definedNames>
  <calcPr calcId="152511"/>
</workbook>
</file>

<file path=xl/calcChain.xml><?xml version="1.0" encoding="utf-8"?>
<calcChain xmlns="http://schemas.openxmlformats.org/spreadsheetml/2006/main">
  <c r="F10" i="13" l="1"/>
  <c r="F17" i="13"/>
  <c r="F23" i="13"/>
  <c r="F32" i="13"/>
  <c r="F62" i="13" s="1"/>
  <c r="F53" i="13"/>
  <c r="E35" i="12" l="1"/>
  <c r="D35" i="12"/>
  <c r="C35" i="12"/>
  <c r="E27" i="12"/>
  <c r="D27" i="12"/>
  <c r="C27" i="12"/>
  <c r="E15" i="12"/>
  <c r="D15" i="12"/>
  <c r="C15" i="12"/>
  <c r="C19" i="12" s="1"/>
  <c r="E11" i="12"/>
  <c r="E19" i="12" s="1"/>
  <c r="D11" i="12"/>
  <c r="D19" i="12" s="1"/>
  <c r="C11" i="12"/>
  <c r="B7" i="10" l="1"/>
  <c r="B19" i="10" s="1"/>
  <c r="B13" i="10"/>
  <c r="G9" i="9" l="1"/>
  <c r="G20" i="9" s="1"/>
  <c r="D10" i="9"/>
  <c r="D9" i="9" s="1"/>
  <c r="E10" i="9"/>
  <c r="E9" i="9" s="1"/>
  <c r="F10" i="9"/>
  <c r="F9" i="9" s="1"/>
  <c r="G10" i="9"/>
  <c r="H10" i="9"/>
  <c r="I10" i="9"/>
  <c r="I9" i="9" s="1"/>
  <c r="I20" i="9" s="1"/>
  <c r="J10" i="9"/>
  <c r="J9" i="9" s="1"/>
  <c r="J20" i="9" s="1"/>
  <c r="H11" i="9"/>
  <c r="H12" i="9"/>
  <c r="H13" i="9"/>
  <c r="D14" i="9"/>
  <c r="E14" i="9"/>
  <c r="F14" i="9"/>
  <c r="H14" i="9" s="1"/>
  <c r="G14" i="9"/>
  <c r="I14" i="9"/>
  <c r="J14" i="9"/>
  <c r="H15" i="9"/>
  <c r="H16" i="9"/>
  <c r="H17" i="9"/>
  <c r="H21" i="9"/>
  <c r="E22" i="9"/>
  <c r="F22" i="9"/>
  <c r="G22" i="9"/>
  <c r="I22" i="9"/>
  <c r="J22" i="9"/>
  <c r="H23" i="9"/>
  <c r="H24" i="9"/>
  <c r="H25" i="9"/>
  <c r="H26" i="9"/>
  <c r="D27" i="9"/>
  <c r="E27" i="9"/>
  <c r="H27" i="9" s="1"/>
  <c r="F27" i="9"/>
  <c r="G27" i="9"/>
  <c r="I27" i="9"/>
  <c r="J27" i="9"/>
  <c r="H28" i="9"/>
  <c r="H29" i="9"/>
  <c r="H30" i="9"/>
  <c r="H9" i="9" l="1"/>
  <c r="D20" i="9"/>
  <c r="G15" i="8"/>
  <c r="G28" i="8"/>
  <c r="G32" i="8"/>
  <c r="G38" i="8"/>
  <c r="G45" i="8"/>
  <c r="G50" i="8"/>
  <c r="D12" i="7" l="1"/>
  <c r="D10" i="7" s="1"/>
  <c r="E12" i="7"/>
  <c r="E10" i="7" s="1"/>
  <c r="F13" i="7"/>
  <c r="G13" i="7" s="1"/>
  <c r="F14" i="7"/>
  <c r="G14" i="7"/>
  <c r="F15" i="7"/>
  <c r="G15" i="7" s="1"/>
  <c r="F16" i="7"/>
  <c r="G16" i="7"/>
  <c r="F17" i="7"/>
  <c r="G17" i="7" s="1"/>
  <c r="F18" i="7"/>
  <c r="G18" i="7"/>
  <c r="F19" i="7"/>
  <c r="G19" i="7" s="1"/>
  <c r="D21" i="7"/>
  <c r="E21" i="7"/>
  <c r="F22" i="7"/>
  <c r="G22" i="7"/>
  <c r="F23" i="7"/>
  <c r="F21" i="7" s="1"/>
  <c r="G21" i="7" s="1"/>
  <c r="F24" i="7"/>
  <c r="G24" i="7"/>
  <c r="F25" i="7"/>
  <c r="G25" i="7" s="1"/>
  <c r="F26" i="7"/>
  <c r="G26" i="7"/>
  <c r="F27" i="7"/>
  <c r="G27" i="7" s="1"/>
  <c r="F28" i="7"/>
  <c r="G28" i="7"/>
  <c r="F29" i="7"/>
  <c r="G29" i="7" s="1"/>
  <c r="F30" i="7"/>
  <c r="G30" i="7"/>
  <c r="F12" i="7" l="1"/>
  <c r="G23" i="7"/>
  <c r="C9" i="6"/>
  <c r="C23" i="6"/>
  <c r="C41" i="6"/>
  <c r="C44" i="6"/>
  <c r="C53" i="6" s="1"/>
  <c r="C49" i="6"/>
  <c r="C57" i="6"/>
  <c r="C56" i="6" s="1"/>
  <c r="C63" i="6"/>
  <c r="C62" i="6" s="1"/>
  <c r="F10" i="7" l="1"/>
  <c r="G10" i="7" s="1"/>
  <c r="G12" i="7"/>
  <c r="C67" i="6"/>
  <c r="C69" i="6" s="1"/>
  <c r="C71" i="6" s="1"/>
  <c r="D12" i="5"/>
  <c r="D11" i="5" s="1"/>
  <c r="E12" i="5"/>
  <c r="E11" i="5" s="1"/>
  <c r="D21" i="5"/>
  <c r="E21" i="5"/>
  <c r="E32" i="5"/>
  <c r="D33" i="5"/>
  <c r="D32" i="5" s="1"/>
  <c r="E33" i="5"/>
  <c r="D43" i="5"/>
  <c r="D52" i="5"/>
  <c r="E52" i="5"/>
  <c r="E51" i="5" s="1"/>
  <c r="D57" i="5"/>
  <c r="D51" i="5" s="1"/>
  <c r="E57" i="5"/>
  <c r="G20" i="4" l="1"/>
  <c r="G21" i="4"/>
  <c r="G22" i="4"/>
  <c r="G23" i="4"/>
  <c r="G26" i="4"/>
  <c r="G30" i="4"/>
  <c r="G31" i="4"/>
  <c r="G32" i="4"/>
  <c r="G36" i="4"/>
  <c r="G37" i="4"/>
  <c r="G38" i="4"/>
  <c r="G39" i="4"/>
  <c r="C42" i="4"/>
  <c r="D42" i="4"/>
  <c r="E42" i="4"/>
  <c r="F42" i="4"/>
  <c r="G42" i="4" s="1"/>
  <c r="E10" i="3" l="1"/>
  <c r="E19" i="3"/>
  <c r="E22" i="3"/>
  <c r="E29" i="3"/>
  <c r="E32" i="3"/>
  <c r="E36" i="3"/>
  <c r="E46" i="3"/>
  <c r="E50" i="3"/>
  <c r="E66" i="3" s="1"/>
  <c r="E68" i="3" s="1"/>
  <c r="E56" i="3"/>
  <c r="E63" i="3"/>
  <c r="F68" i="3"/>
  <c r="D19" i="2" l="1"/>
  <c r="D34" i="2" s="1"/>
  <c r="K20" i="2"/>
  <c r="K31" i="2"/>
  <c r="D32" i="2"/>
  <c r="K33" i="2"/>
  <c r="K36" i="2"/>
  <c r="K41" i="2"/>
  <c r="K52" i="2" s="1"/>
  <c r="K48" i="2"/>
  <c r="K54" i="2" l="1"/>
  <c r="G72" i="1"/>
  <c r="F72" i="1"/>
  <c r="G65" i="1"/>
  <c r="F65" i="1"/>
  <c r="G60" i="1"/>
  <c r="F60" i="1"/>
  <c r="C59" i="1"/>
  <c r="B59" i="1"/>
  <c r="G55" i="1"/>
  <c r="F55" i="1"/>
  <c r="G41" i="1"/>
  <c r="F41" i="1"/>
  <c r="C40" i="1"/>
  <c r="B40" i="1"/>
  <c r="G37" i="1"/>
  <c r="F37" i="1"/>
  <c r="C37" i="1"/>
  <c r="B37" i="1"/>
  <c r="F30" i="1"/>
  <c r="C30" i="1"/>
  <c r="B30" i="1"/>
  <c r="G26" i="1"/>
  <c r="F26" i="1"/>
  <c r="C24" i="1"/>
  <c r="B24" i="1"/>
  <c r="G22" i="1"/>
  <c r="F22" i="1"/>
  <c r="G18" i="1"/>
  <c r="F18" i="1"/>
  <c r="C16" i="1"/>
  <c r="B16" i="1"/>
  <c r="G8" i="1"/>
  <c r="G46" i="1" s="1"/>
  <c r="G57" i="1" s="1"/>
  <c r="F8" i="1"/>
  <c r="C8" i="1"/>
  <c r="B8" i="1"/>
  <c r="F46" i="1" l="1"/>
  <c r="F57" i="1" s="1"/>
  <c r="C46" i="1"/>
  <c r="C61" i="1" s="1"/>
  <c r="B46" i="1"/>
  <c r="B61" i="1" s="1"/>
  <c r="F76" i="1"/>
  <c r="G76" i="1"/>
  <c r="G78" i="1" s="1"/>
  <c r="F78" i="1" l="1"/>
</calcChain>
</file>

<file path=xl/comments1.xml><?xml version="1.0" encoding="utf-8"?>
<comments xmlns="http://schemas.openxmlformats.org/spreadsheetml/2006/main">
  <authors>
    <author>dora ramirez</author>
  </authors>
  <commentList>
    <comment ref="A1" authorId="0" shapeId="0">
      <text>
        <r>
          <rPr>
            <b/>
            <sz val="9"/>
            <color indexed="81"/>
            <rFont val="Tahoma"/>
            <family val="2"/>
          </rPr>
          <t>dora ramirez:</t>
        </r>
        <r>
          <rPr>
            <sz val="9"/>
            <color indexed="81"/>
            <rFont val="Tahoma"/>
            <family val="2"/>
          </rPr>
          <t xml:space="preserve">
Nombre de la sociedad a presentar </t>
        </r>
      </text>
    </comment>
  </commentList>
</comments>
</file>

<file path=xl/sharedStrings.xml><?xml version="1.0" encoding="utf-8"?>
<sst xmlns="http://schemas.openxmlformats.org/spreadsheetml/2006/main" count="808" uniqueCount="593">
  <si>
    <t>GOBIERNO DEL ESTADO DE SONORA</t>
  </si>
  <si>
    <t>Estado de Situación Financiera Detallado - LDF</t>
  </si>
  <si>
    <t>Concepto (c)</t>
  </si>
  <si>
    <t>ACTIVO</t>
  </si>
  <si>
    <t>PASIVO</t>
  </si>
  <si>
    <t>Activo Circulante</t>
  </si>
  <si>
    <t>Pasivo Circulante</t>
  </si>
  <si>
    <t xml:space="preserve">  a. Efectivo y Equivalentes  (a=a1+a2+a3+a4+a5+a6+a7)</t>
  </si>
  <si>
    <t>a. Cuentas por Pagar a Corto Plazo (a=a1+a2+a3+a4+a5+a6+a7+a8+a9)</t>
  </si>
  <si>
    <t xml:space="preserve">    a1) Efectivo</t>
  </si>
  <si>
    <t xml:space="preserve">    a1) Servicios Personales por Pagar a Corto Plazo</t>
  </si>
  <si>
    <t xml:space="preserve">    a2) Bancos/Tesorería</t>
  </si>
  <si>
    <t xml:space="preserve">    a2) Proveedores por Pagar a Corto Plazo</t>
  </si>
  <si>
    <t xml:space="preserve">    a3) Bancos/Dependencias y Otros</t>
  </si>
  <si>
    <t xml:space="preserve">    a3) Contratistas por Obras Públicas por Pagar a Corto Plazo</t>
  </si>
  <si>
    <t xml:space="preserve">    a4) Inversiones Temporales (Hasta 3 meses)</t>
  </si>
  <si>
    <t xml:space="preserve">    a4) Participaciones y Aportaciones por Pagar a Corto Plazo</t>
  </si>
  <si>
    <t xml:space="preserve">    a5) Fondos con Afectación Específica</t>
  </si>
  <si>
    <t xml:space="preserve">    a5) Transferencias Otorgadas por Pagar a Corto Plazo</t>
  </si>
  <si>
    <t xml:space="preserve">    a6) Depósitos de Fondos de Terceros en Garantía y/o  Administración</t>
  </si>
  <si>
    <t xml:space="preserve">    a6) Intereses, Comisiones y Otros Gastos de la Deuda Pública por Pagar a Corto Plazo</t>
  </si>
  <si>
    <t xml:space="preserve">    a7) Otros Efectivos y Equivalentes</t>
  </si>
  <si>
    <t xml:space="preserve">    a7) Retenciones y Contribuciones por Pagar a Corto Plazo</t>
  </si>
  <si>
    <t xml:space="preserve">  b. Derechos a Recibir Efectivo o Equivalentes (b=b1+b2+b3+b4+b5+b6+b7)</t>
  </si>
  <si>
    <t xml:space="preserve">    a8) Devoluciones de la Ley de Ingresos por Pagar a Corto Plazo</t>
  </si>
  <si>
    <t xml:space="preserve">    b1) Inversiones Financieras de Corto Plazo</t>
  </si>
  <si>
    <t xml:space="preserve">    a9) Otras Cuentas por Pagar a Corto Plazo</t>
  </si>
  <si>
    <t xml:space="preserve">    b2) Cuentas por Cobrar a Corto Plazo</t>
  </si>
  <si>
    <t>b. Documentos por Pagar a Corto Plazo (b=b1+b2+b3)</t>
  </si>
  <si>
    <t xml:space="preserve">    b3) Deudores Diversos por Cobrar a Corto Plazo</t>
  </si>
  <si>
    <t xml:space="preserve">    b1) Documentos Comerciales por Pagar a Corto Plazo</t>
  </si>
  <si>
    <t xml:space="preserve">    b4) Ingresos por Recuperar a Corto Plazo</t>
  </si>
  <si>
    <t xml:space="preserve">    b2) Documentos con Contratistas por Obras Públicas por Pagar a Corto Plazo</t>
  </si>
  <si>
    <t xml:space="preserve">    b5) Deudores por Anticipos de la Tesorería a Corto Plazo</t>
  </si>
  <si>
    <t xml:space="preserve">    b3) Otros Documentos por Pagar a Corto Plazo</t>
  </si>
  <si>
    <t xml:space="preserve">    b6) Préstamos Otorgados a Corto Plazo</t>
  </si>
  <si>
    <t>c. Porción a Corto Plazo de la Deuda Pública a Largo Plazo (c=c1+c2)</t>
  </si>
  <si>
    <t xml:space="preserve">    b7) Otros Derechos a Recibir Efectivo o Equivalentes a Corto Plazo</t>
  </si>
  <si>
    <t xml:space="preserve">    c1) Porción a Corto Plazo de la Deuda Pública</t>
  </si>
  <si>
    <t xml:space="preserve">  c. Derechos a Recibir Bienes o Servicios (c=c1+c2+c3+c4+c5)</t>
  </si>
  <si>
    <t xml:space="preserve">    c2) Porción a Corto Plazo de Arrendamiento Financiero</t>
  </si>
  <si>
    <t xml:space="preserve">     c1) Anticipo a Proveedores por Adquisición de Bienes y Prestación de Servicios a Corto Plazo</t>
  </si>
  <si>
    <t>d. Títulos y Valores a Corto Plazo</t>
  </si>
  <si>
    <t xml:space="preserve">    c2) Anticipo a Proveedores por Adquisición de Bienes Inmuebles y Muebles a Corto Plazo</t>
  </si>
  <si>
    <t>e. Pasivos Diferidos a Corto Plazo (e=e1+e2+e3)</t>
  </si>
  <si>
    <t xml:space="preserve">    c3) Anticipo a Proveedores por Adquisición de Bienes Intangibles a Corto Plazo</t>
  </si>
  <si>
    <t xml:space="preserve">    e1) Ingresos Cobrados por Adelantado a Corto Plazo</t>
  </si>
  <si>
    <t xml:space="preserve">    c4) Anticipo a Contratistas por Obras Públicas a Corto Plazo</t>
  </si>
  <si>
    <t xml:space="preserve">    e2) Intereses Cobrados por Adelantado a Corto Plazo</t>
  </si>
  <si>
    <t xml:space="preserve">    c5) Otros Derechos a Recibir Bienes o Servicios a Corto Plazo</t>
  </si>
  <si>
    <t xml:space="preserve">    e3) Otros Pasivos Diferidos a Corto Plazo</t>
  </si>
  <si>
    <t>d. Inventarios (d=d1+d2+d3+d4+d5)</t>
  </si>
  <si>
    <t>f. Fondos y Bienes de Terceros en Garantía y/o Administración a Corto Plazo (f=f1+f2+f3+f4+f5+f6)</t>
  </si>
  <si>
    <t xml:space="preserve">    d1) Inventario de Mercancías para Venta</t>
  </si>
  <si>
    <t xml:space="preserve">    f1) Fondos en Garantía a Corto Plazo</t>
  </si>
  <si>
    <t xml:space="preserve">    d2) Inventario de Mercancías Terminadas</t>
  </si>
  <si>
    <t xml:space="preserve">    f2) Fondos en Administración a Corto Plazo</t>
  </si>
  <si>
    <t xml:space="preserve">    d3) Inventario de Mercancías en Proceso de Elaboración</t>
  </si>
  <si>
    <t xml:space="preserve">    f3) Fondos Contingentes a Corto Plazo</t>
  </si>
  <si>
    <t xml:space="preserve">    d4) Inventario de Materias Primas, Materiales y Suministros para Producción</t>
  </si>
  <si>
    <t xml:space="preserve">    f4) Fondos de Fideicomisos, Mandatos y Contratos Análogos a Corto Plazo</t>
  </si>
  <si>
    <t xml:space="preserve">    d5) Bienes en Tránsito</t>
  </si>
  <si>
    <t xml:space="preserve">    f5) Otros Fondos de Terceros en Garantía y/o Administración a Corto Plazo</t>
  </si>
  <si>
    <t>e. Almacenes</t>
  </si>
  <si>
    <t xml:space="preserve">    f6) Valores y Bienes en Garantía a Corto Plazo</t>
  </si>
  <si>
    <t>f. Estimación por Pérdida o Deterioro de Activos Circulantes (f=f1+f2)</t>
  </si>
  <si>
    <t>g. Provisiones a Corto Plazo (g=g1+g2+g3)</t>
  </si>
  <si>
    <t xml:space="preserve">    f1) Estimaciones para Cuentas Incobrables por Derechos a Recibir Efectivo o Equivalentes</t>
  </si>
  <si>
    <t xml:space="preserve">    g1) Provisión para Demandas y Juicios a Corto Plazo</t>
  </si>
  <si>
    <t xml:space="preserve">    f2) Estimación por Deterioro de Inventarios</t>
  </si>
  <si>
    <t xml:space="preserve">    g2) Provisión para Contingencias a Corto Plazo</t>
  </si>
  <si>
    <t>g. Otros Activos Circulantes (g=g1+g2+g3+g4)</t>
  </si>
  <si>
    <t xml:space="preserve">    g3) Otras Provisiones a Corto Plazo</t>
  </si>
  <si>
    <t xml:space="preserve">    g1) Valores en Garantía</t>
  </si>
  <si>
    <t>h. Otros Pasivos a Corto Plazo (h=h1+h2+h3)</t>
  </si>
  <si>
    <t xml:space="preserve">    g2) Bienes en Garantía (excluye depósitos de fondos)</t>
  </si>
  <si>
    <t xml:space="preserve">    h1) Ingresos por Clasificar</t>
  </si>
  <si>
    <t xml:space="preserve">    g3) Bienes Derivados de Embargos, Decomisos, Aseguramientos y Dación en Pago</t>
  </si>
  <si>
    <t xml:space="preserve">    h2) Recaudación por Participar</t>
  </si>
  <si>
    <t xml:space="preserve">    g4) Adquisición con Fondos de Terceros</t>
  </si>
  <si>
    <t xml:space="preserve">    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</si>
  <si>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</si>
  <si>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</si>
  <si>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</si>
  <si>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</si>
  <si>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</si>
  <si>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</si>
  <si>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</si>
  <si>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</si>
  <si>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</si>
  <si>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</si>
  <si>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</si>
  <si>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</si>
  <si>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</si>
  <si>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</si>
  <si>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</si>
  <si>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</si>
  <si>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</si>
  <si>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IIB. Total de Pasivos No Circulantes (IIB = a + b + c + d + e + f)</t>
  </si>
  <si>
    <t>h. Estimación por Pérdida o Deterioro de Activos no Circulantes</t>
  </si>
  <si>
    <t>i. Otros Activos no Circulantes</t>
  </si>
  <si>
    <t>II. Total del Pasivo (II = IIA + IIB)</t>
  </si>
  <si>
    <t>IB. Total de Activos No Circulantes (IB = a + b + c + d + e + f + g + h + i)</t>
  </si>
  <si>
    <t>HACIENDA PÚBLICA/PATRIMONIO</t>
  </si>
  <si>
    <t>IIIA. Hacienda Pública/Patrimonio Contribuido (IIIA = a + b + c)</t>
  </si>
  <si>
    <t>I. Total del Activo (I = IA + IB)</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</si>
  <si>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</si>
  <si>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</si>
  <si>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</si>
  <si>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</si>
  <si>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</si>
  <si>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</si>
  <si>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</si>
  <si>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</si>
  <si>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</si>
  <si>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</si>
  <si>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</si>
  <si>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</si>
  <si>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</si>
  <si>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</si>
  <si>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L.E.F. JOSE LUIS MUNDO RUIZ</t>
  </si>
  <si>
    <t>DIRECTOR GENERAL DE CONTABILIDAD GUBERNAMENTAL</t>
  </si>
  <si>
    <t>Al 30 de junio del 2017</t>
  </si>
  <si>
    <t>Total de Pasivo y Hacienda Pública/Patrimonio</t>
  </si>
  <si>
    <t>Total Hacienda Pública /Patrimonio</t>
  </si>
  <si>
    <t>Resultado por Tenencia de Activos no Monetarios</t>
  </si>
  <si>
    <t>Resultado por Posición Monetaria</t>
  </si>
  <si>
    <t>Exceso o Insuficiencia en la Actualización de la Hacienda
Pública/Patrimonio</t>
  </si>
  <si>
    <t>Rectificaciones de Resultados de Ejercicios Anteriores</t>
  </si>
  <si>
    <t>Reservas</t>
  </si>
  <si>
    <t>Revalúos</t>
  </si>
  <si>
    <t>Resultados de Ejercicios Anteriores</t>
  </si>
  <si>
    <t>Resultados del Ejercicio (Ahorro/ Desahorro)</t>
  </si>
  <si>
    <t>Hacienda Pública/Patrimonio Generado</t>
  </si>
  <si>
    <t>Actualizaciones de la Hacienda Pública/ Patrimonio</t>
  </si>
  <si>
    <t>Donaciones de Capital</t>
  </si>
  <si>
    <t>Aportaciones</t>
  </si>
  <si>
    <t>Hacienda Pública/Patrimonio Contribuido</t>
  </si>
  <si>
    <t>Hacienda Pública/Patrimonio</t>
  </si>
  <si>
    <t>Total de Activos</t>
  </si>
  <si>
    <t>Total de Pasivo</t>
  </si>
  <si>
    <t>Total de Activos No Circulantes</t>
  </si>
  <si>
    <t>Total de Pasivos no Circulantes</t>
  </si>
  <si>
    <t>Otros Activos no Circulantes (Nota 12)</t>
  </si>
  <si>
    <t>Estimación por Pérdida o Deterioro de Activos no Circulantes (Nota 11)</t>
  </si>
  <si>
    <t>Provisiones a Largo Plazo</t>
  </si>
  <si>
    <t>Activos Diferidos</t>
  </si>
  <si>
    <t>Fondos y Bienes de Terceros en Garantía y/o en Administración a Largo Plazo</t>
  </si>
  <si>
    <t>Depreciación, Deterioro y Amortización Acumulada de Bienes (Nota 10)</t>
  </si>
  <si>
    <t>Pasivos Diferidos a Largo Plazo</t>
  </si>
  <si>
    <t>Activos Intangibles (Nota 9)</t>
  </si>
  <si>
    <t>Deuda Pública a Largo Plazo (Nota 15)</t>
  </si>
  <si>
    <t>Bienes Muebles (Nota 8)</t>
  </si>
  <si>
    <t>Documentos por Pagar a Largo Plazo</t>
  </si>
  <si>
    <t>Bienes Inmuebles, Infraestructura y Construcciones en Proceso (Nota 7)</t>
  </si>
  <si>
    <t>Cuentas por Pagar a Largo Plazo</t>
  </si>
  <si>
    <t>Derechos a Recibir Efectivo o Equivalentes a Largo Plazo</t>
  </si>
  <si>
    <t>Inversiones Financieras a Largo Plazo (Nota 6)</t>
  </si>
  <si>
    <t>Total de Pasivos Circulantes</t>
  </si>
  <si>
    <t>Total Activos Circulantes</t>
  </si>
  <si>
    <t>Otros Pasivos a Corto Plazo (Nota 16)</t>
  </si>
  <si>
    <t>Provisiones a Corto Plazo</t>
  </si>
  <si>
    <t>Otros Activos Circulantes (Nota 4)</t>
  </si>
  <si>
    <t>Fondos y Bienes de Terceros en Garantía y/o Administración a Corto Plazo</t>
  </si>
  <si>
    <t>Estimación por Pérdida o Deterioro de Activos Circulantes</t>
  </si>
  <si>
    <t>Pasivos Diferidos a Corto Plazo</t>
  </si>
  <si>
    <t>Almacenes</t>
  </si>
  <si>
    <t>Títulos y Valores a Corto Plazo</t>
  </si>
  <si>
    <t>Inventarios</t>
  </si>
  <si>
    <t>Porción a Corto Plazo de la Deuda Pública a Largo Plazo (Nota 15)</t>
  </si>
  <si>
    <t>Derechos a Recibir Bienes o Servicios (Nota 3)</t>
  </si>
  <si>
    <t>Documentos por Pagar a Corto Plazo (Nota 14)</t>
  </si>
  <si>
    <t>Derechos a Recibir Efectivo o Equivalentes (Nota 2)</t>
  </si>
  <si>
    <t>Cuentas por Pagar a Corto Plazo (Nota 13)</t>
  </si>
  <si>
    <t>Efectivo y Equivalentes (Nota 1)</t>
  </si>
  <si>
    <t>Pasivo</t>
  </si>
  <si>
    <t>Activo</t>
  </si>
  <si>
    <t>Al 30 de Junio del 2017</t>
  </si>
  <si>
    <t>Estado de Situación Financiera</t>
  </si>
  <si>
    <t>2015</t>
  </si>
  <si>
    <t>2016</t>
  </si>
  <si>
    <t>1..16</t>
  </si>
  <si>
    <t>1</t>
  </si>
  <si>
    <t>Diciembre</t>
  </si>
  <si>
    <t>Enero</t>
  </si>
  <si>
    <t>16</t>
  </si>
  <si>
    <t>Selección vacía</t>
  </si>
  <si>
    <t>Gobierno Estado de Sonora</t>
  </si>
  <si>
    <t>08/04/2017</t>
  </si>
  <si>
    <t>Resultados del Ejercicio (Ahorro/Desahorro)</t>
  </si>
  <si>
    <t>Total de Gastos y Otras Pérdidas</t>
  </si>
  <si>
    <t>Inversión Pública no Capitalizable</t>
  </si>
  <si>
    <t>Inversión Pública</t>
  </si>
  <si>
    <t>Otros Gastos</t>
  </si>
  <si>
    <t>Aumento por Insuficiencia de Provisiones</t>
  </si>
  <si>
    <t>Aumento por Insuficiencia de Estimaciones por Pérdida o Deterioro y Obsolescencia</t>
  </si>
  <si>
    <t>Disminución de Inventarios</t>
  </si>
  <si>
    <t>Provisiones</t>
  </si>
  <si>
    <t>Estimaciones, Depreciaciones, Deterioros, Obsolescencia y Amortizaciones</t>
  </si>
  <si>
    <t>Otros Gastos y Pérdidas Extraordinarias (Nota 8)</t>
  </si>
  <si>
    <t>Apoyos Financieros</t>
  </si>
  <si>
    <t>Costo por Coberturas</t>
  </si>
  <si>
    <t>Gastos de la Deuda Pública</t>
  </si>
  <si>
    <t>Comisiones de la Deuda Pública</t>
  </si>
  <si>
    <t>Intereses de la Deuda Pública</t>
  </si>
  <si>
    <t>Intereses, Comisiones y Otros Gastos de la Deuda Pública (Nota 7)</t>
  </si>
  <si>
    <t>Convenios</t>
  </si>
  <si>
    <t>Participaciones</t>
  </si>
  <si>
    <t>Participaciones y Aportaciones (Nota 6)</t>
  </si>
  <si>
    <t>Transferencias al Exterior</t>
  </si>
  <si>
    <t>Donativos</t>
  </si>
  <si>
    <t>Transferencias a la Seguridad Social</t>
  </si>
  <si>
    <t>Transferencias a Fideicomisos, Mandatos y Contratos Análogos</t>
  </si>
  <si>
    <t>Pensiones y Jubilaciones</t>
  </si>
  <si>
    <t>Ayudas Sociales</t>
  </si>
  <si>
    <t>Subsidios y Subvenciones</t>
  </si>
  <si>
    <t>Transferencias al Resto del Sector Público</t>
  </si>
  <si>
    <t>Transferencias Internas y Asignaciones al Sector Público</t>
  </si>
  <si>
    <t>Transferencia, Asignaciones, Subsidios y Otras Ayudas (Nota 5)</t>
  </si>
  <si>
    <t>Servicios Generales</t>
  </si>
  <si>
    <t>Materiales y Suministros</t>
  </si>
  <si>
    <t>Servicios Personales</t>
  </si>
  <si>
    <t>Gastos de Funcionamiento (Nota 4)</t>
  </si>
  <si>
    <t>GASTOS Y OTRAS PÉRDIDAS</t>
  </si>
  <si>
    <t>Total de Ingresos y Otros Beneficios</t>
  </si>
  <si>
    <t>Otros Ingresos y Beneficios Varios (Nota 3)</t>
  </si>
  <si>
    <t>Disminución del Exceso de Provisiones</t>
  </si>
  <si>
    <t>Disminución del Exceso de Estimaciones por Pérdida o Deterioro u Obsolescencia</t>
  </si>
  <si>
    <t>Incremento por Variación de Inventarios</t>
  </si>
  <si>
    <t>Ingresos Financieros</t>
  </si>
  <si>
    <t>Otros Ingresos y Beneficios</t>
  </si>
  <si>
    <t>Transferencia, Asignaciones, Subsidios y Otras Ayudas</t>
  </si>
  <si>
    <t>Participaciones y Aportaciones</t>
  </si>
  <si>
    <t>Participaciones, Aportaciones, Transferencias, Asignaciones, Subsidios y Otras Ayudas (Nota 2)</t>
  </si>
  <si>
    <t>Ingresos no Comprendidos en las Fracciones de la Ley de Ingresos Causados en Ejercicios Fiscales Anteriores Pendientes de
Liquidación o Pago</t>
  </si>
  <si>
    <t>Ingresos por Venta de Bienes y Servicios</t>
  </si>
  <si>
    <t>Aprovechamientos de Tipo Corriente</t>
  </si>
  <si>
    <t>Productos de Tipo Corriente</t>
  </si>
  <si>
    <t>Derechos</t>
  </si>
  <si>
    <t>Contribuciones de Mejoras</t>
  </si>
  <si>
    <t>Cuotas y Aportaciones de Seguridad Social</t>
  </si>
  <si>
    <t>4-1-1-0-0-0-000-</t>
  </si>
  <si>
    <t>Impuestos</t>
  </si>
  <si>
    <t>4-1-0-0-0-0-000-</t>
  </si>
  <si>
    <t>Ingresos de la Gestión (Nota 1)</t>
  </si>
  <si>
    <t>Cuenta Infofin</t>
  </si>
  <si>
    <t>INGRESOS Y OTROS BENEFICIOS</t>
  </si>
  <si>
    <t xml:space="preserve">Gobierno Estado de Sonora </t>
  </si>
  <si>
    <t>Del 1 de Enero al 30 de Junio del 2017</t>
  </si>
  <si>
    <t>Estado de Actividades</t>
  </si>
  <si>
    <t>Saldo Neto en la Hacienda Pública/Patrimonio 2016</t>
  </si>
  <si>
    <t>Variaciones de la Hacienda Pública / Patrimonio Neto del Ejercicio</t>
  </si>
  <si>
    <t>Actualización de la Hacienda Pública/Patrimonio</t>
  </si>
  <si>
    <t>Cambios en la Hacienda Pública / Patrimonio Neto del Ejercicio 2016</t>
  </si>
  <si>
    <t>Hacienda Pública / Patrimonio Neto Final del Ejercicio  2015</t>
  </si>
  <si>
    <t>3-2-3-9-0-0-000-</t>
  </si>
  <si>
    <t>3-2-3-3-0-0-000-</t>
  </si>
  <si>
    <t>3-2-3-2-0-0-000-</t>
  </si>
  <si>
    <t>3-2-3-1-0-0-000-</t>
  </si>
  <si>
    <t>Variaciones de la Hacienda Pública/Patrimonio Neto del Ejericico</t>
  </si>
  <si>
    <t>3-1-3-1-0-0-000-</t>
  </si>
  <si>
    <t>3-1-2-1-0-0-000-</t>
  </si>
  <si>
    <t>Patrimonio Neto  Inicial Ajustado del ejercicio</t>
  </si>
  <si>
    <t>Total</t>
  </si>
  <si>
    <t>Ajustes
por
Cambios
de Valor</t>
  </si>
  <si>
    <t>Hacienda
Pública /
Patrimonio
Generado
del Ejercicio</t>
  </si>
  <si>
    <t>Hacienda
Pública /
Patrimonio
Generado de
Ejercicio
Anteriores</t>
  </si>
  <si>
    <t>Hacienda
Pública /
Patrimonio
Contribuido</t>
  </si>
  <si>
    <t>Concepto</t>
  </si>
  <si>
    <t xml:space="preserve"> Al 30 de Junio del 2017</t>
  </si>
  <si>
    <t>Estado de Variación en la Hacienda Pública</t>
  </si>
  <si>
    <t>Exceso o Insuficiencia en la Actualización del Patrimonio</t>
  </si>
  <si>
    <t>3-2-5-0-0-0-000-</t>
  </si>
  <si>
    <t>3-2-4-0-0-0-000-</t>
  </si>
  <si>
    <t>3-2-3-0-0-0-000-</t>
  </si>
  <si>
    <t>3-2-2-0-0-0-000-</t>
  </si>
  <si>
    <t>3-2-1-0-0-0-000-</t>
  </si>
  <si>
    <t>Resultados del ejercicio (Ahorro/Desahorro)</t>
  </si>
  <si>
    <t>3-2-0-0-0-0-000-</t>
  </si>
  <si>
    <t>3-1-3-0-0-0-000-</t>
  </si>
  <si>
    <t>3-1-2-0-0-0-000-</t>
  </si>
  <si>
    <t>3-1-1-0-0-0-000-</t>
  </si>
  <si>
    <t>3-1-0-0-0-0-000-</t>
  </si>
  <si>
    <t xml:space="preserve">HACIENDA PÚBLICA/PATRIMONIO </t>
  </si>
  <si>
    <t>2-2-6-0-0-0-000-</t>
  </si>
  <si>
    <t>2-2-5-0-0-0-000-</t>
  </si>
  <si>
    <t>Fondos y Bienes de Terceros en Garantía y/o Administración a Largo Plazo</t>
  </si>
  <si>
    <t>2-2-4-0-0-0-000-</t>
  </si>
  <si>
    <t>2-2-3-0-0-0-000-</t>
  </si>
  <si>
    <t>Deuda Pública a Largo Plazo</t>
  </si>
  <si>
    <t>2-2-2-0-0-0-000-</t>
  </si>
  <si>
    <t>2-2-1-0-0-0-000-</t>
  </si>
  <si>
    <t>2-1-9-0-0-0-000-</t>
  </si>
  <si>
    <t>Otros Pasivos a Corto Plazo</t>
  </si>
  <si>
    <t>2-1-7-0-0-0-000-</t>
  </si>
  <si>
    <t>2-1-6-0-0-0-000-</t>
  </si>
  <si>
    <t>Fondos y Bienes de Terceros en Garantía y/o Administración a CortoPlazo</t>
  </si>
  <si>
    <t>2-1-5-0-0-0-000-</t>
  </si>
  <si>
    <t>2-1-4-0-0-0-000-</t>
  </si>
  <si>
    <t>2-1-3-0-0-0-000-</t>
  </si>
  <si>
    <t>Porción a Corto Plazo de la Deuda Pública a Largo Plazo</t>
  </si>
  <si>
    <t>2-1-2-0-0-0-000-</t>
  </si>
  <si>
    <t>Documentos por Pagar a Corto Plazo</t>
  </si>
  <si>
    <t>2-1-1-0-0-0-000-</t>
  </si>
  <si>
    <t>Cuentas por Pagar a Corto Plazo</t>
  </si>
  <si>
    <t>Cuenta contable en INFOFIN</t>
  </si>
  <si>
    <t>1-2-9-0-0-0-000-</t>
  </si>
  <si>
    <t>Otros Activos No Circulantes</t>
  </si>
  <si>
    <t>1-2-8-0-0-0-000-</t>
  </si>
  <si>
    <t>Estimación por Perdida o Deterioro de Activos No Circulantes</t>
  </si>
  <si>
    <t>1-2-7-0-0-0-000-</t>
  </si>
  <si>
    <t>1-2-6-0-0-0-000-</t>
  </si>
  <si>
    <t xml:space="preserve">Depreciación, Deterioro y Amortización Acumulada de Bienes </t>
  </si>
  <si>
    <t>1-2-5-0-0-0-000-</t>
  </si>
  <si>
    <t>Activos Intangibles</t>
  </si>
  <si>
    <t>1-2-4-0-0-0-000-</t>
  </si>
  <si>
    <t>Bienes Muebles</t>
  </si>
  <si>
    <t>1-2-3-0-0-0-000-</t>
  </si>
  <si>
    <t>Bienes Inmuebles, Infraestructura y Construcciones en Proceso</t>
  </si>
  <si>
    <t>1-2-1-0-0-0-000-</t>
  </si>
  <si>
    <t>Inversiones Financieras a Largo Plazo</t>
  </si>
  <si>
    <t>1-1-9-0-0-0-000-</t>
  </si>
  <si>
    <t>Otros Activos Circulantes</t>
  </si>
  <si>
    <t>1-1-6-0-0-0-000-</t>
  </si>
  <si>
    <t>Estimacion por Pérdida o Deterioro de Activos Circulantes</t>
  </si>
  <si>
    <t>1-1-5-0-0-0-000-</t>
  </si>
  <si>
    <t>1-1-4-0-0-0-000-</t>
  </si>
  <si>
    <t>Inventario</t>
  </si>
  <si>
    <t>1-1-3-0-0-0-000-</t>
  </si>
  <si>
    <t>Derechos a Recibir Bienes o Servicios</t>
  </si>
  <si>
    <t>1-1-2-0-0-0-000-</t>
  </si>
  <si>
    <t>Derechos a Recibir Efectivo o Equivalentes</t>
  </si>
  <si>
    <t>1-1-1-0-0-0-000-</t>
  </si>
  <si>
    <t xml:space="preserve">Efectivo y Equivalentes </t>
  </si>
  <si>
    <t>Aplicación</t>
  </si>
  <si>
    <t>Origen</t>
  </si>
  <si>
    <t>Estado de Cambios en la Situación Financiera</t>
  </si>
  <si>
    <t>1) El saldo de estas cuentas se tomará de la nota 1 de este mismo estado.</t>
  </si>
  <si>
    <r>
      <t>Efectivo y Equivalentes al Efectivo al final del Ejercicio</t>
    </r>
    <r>
      <rPr>
        <b/>
        <vertAlign val="superscript"/>
        <sz val="11"/>
        <color theme="1"/>
        <rFont val="Arial"/>
        <family val="2"/>
      </rPr>
      <t>1</t>
    </r>
  </si>
  <si>
    <r>
      <t>Efectivo y Equivalentes al Efectivo al inicio del Ejercicio</t>
    </r>
    <r>
      <rPr>
        <b/>
        <vertAlign val="superscript"/>
        <sz val="11"/>
        <color theme="1"/>
        <rFont val="Arial"/>
        <family val="2"/>
      </rPr>
      <t>1</t>
    </r>
  </si>
  <si>
    <t>Incremento/Disminución Neta en el Efectivo y Equivalentes al Efectivo</t>
  </si>
  <si>
    <t>Flujos netos de Efectivo por Actividades de Financiamiento</t>
  </si>
  <si>
    <t>Otras Aplicaciones de Financiamiento</t>
  </si>
  <si>
    <t xml:space="preserve">     Externo</t>
  </si>
  <si>
    <t xml:space="preserve">     Interno</t>
  </si>
  <si>
    <t>Servicios de la Deuda</t>
  </si>
  <si>
    <t>Otros Orígenes de Financiamiento</t>
  </si>
  <si>
    <t>Endeudamiento neto</t>
  </si>
  <si>
    <t>Flujo de Efectivo de las Actividades de Financiamiento</t>
  </si>
  <si>
    <t>Flujos Netos de Efectivo por Actividades de Inversión</t>
  </si>
  <si>
    <t>Otras aplicaciones  de Inversión</t>
  </si>
  <si>
    <t>Otros Orígenes de Inversión</t>
  </si>
  <si>
    <t>Flujos de Efectivo de las Actividades de Inversión</t>
  </si>
  <si>
    <t>Flujos netos de Efectivo por Actividades de Operación</t>
  </si>
  <si>
    <t>Otras Aplicaciones de Operación</t>
  </si>
  <si>
    <t>Transferencias al resto del Sector Público</t>
  </si>
  <si>
    <t>Otros Orígenes de Operación</t>
  </si>
  <si>
    <t>Transferencias, Asignaciones y Subsidios y Otras Ayudas</t>
  </si>
  <si>
    <t>Pendientes de Liquidación o Pago</t>
  </si>
  <si>
    <t>Ingresos no Comprendidos en las Fracciones de la Ley de Ingresos Causados en Ejercicios Fiscales Anteriores</t>
  </si>
  <si>
    <t>Productos de Tipo corriente</t>
  </si>
  <si>
    <t>Contribuciones de mejoras</t>
  </si>
  <si>
    <t>Flujos de Efectivo de las Actividades de Operación</t>
  </si>
  <si>
    <t>Estado de Flujos de Efectivo</t>
  </si>
  <si>
    <t>GOBIERNO DEL ESTADO SONORA</t>
  </si>
  <si>
    <t>Otros Activos no Circulantes</t>
  </si>
  <si>
    <t xml:space="preserve">1.2.9 </t>
  </si>
  <si>
    <t>Estimación por Pérdida o Deterioro de Activos no Circulantes</t>
  </si>
  <si>
    <t xml:space="preserve">1.2.8 </t>
  </si>
  <si>
    <t xml:space="preserve">1.2.7 </t>
  </si>
  <si>
    <t>Depreciación, Deterioro y Amortización Acumulada de Bienes</t>
  </si>
  <si>
    <t xml:space="preserve">1.2.6 </t>
  </si>
  <si>
    <t xml:space="preserve">1.2.5 </t>
  </si>
  <si>
    <t xml:space="preserve">1.2.4 </t>
  </si>
  <si>
    <t xml:space="preserve">1.2.3 </t>
  </si>
  <si>
    <t xml:space="preserve">1.2.2 </t>
  </si>
  <si>
    <t xml:space="preserve">Inversiones Financieras a Largo Plazo </t>
  </si>
  <si>
    <t xml:space="preserve">1.2.1 </t>
  </si>
  <si>
    <t>ACTIVO NO CIRCULANTE</t>
  </si>
  <si>
    <t>1.1.9</t>
  </si>
  <si>
    <t xml:space="preserve">Estimación por Pérdida o Deterioro de Activos Circulantes </t>
  </si>
  <si>
    <t xml:space="preserve">1.1.6 </t>
  </si>
  <si>
    <t xml:space="preserve">1.1.5 </t>
  </si>
  <si>
    <t xml:space="preserve">Inventarios </t>
  </si>
  <si>
    <t xml:space="preserve">1.1.4 </t>
  </si>
  <si>
    <t xml:space="preserve">Derechos a Recibir Bienes o Servicios </t>
  </si>
  <si>
    <t>1.1.3</t>
  </si>
  <si>
    <t xml:space="preserve">1.1.2 </t>
  </si>
  <si>
    <t xml:space="preserve">1.1.1 </t>
  </si>
  <si>
    <t>ACTIVO CIRCULANTE</t>
  </si>
  <si>
    <t>Variación del Período</t>
  </si>
  <si>
    <t>Saldo Final</t>
  </si>
  <si>
    <t>Abono del Periodo</t>
  </si>
  <si>
    <t>Cargos al Periodo</t>
  </si>
  <si>
    <t>Saldo Inicial</t>
  </si>
  <si>
    <t>Cuenta Contable</t>
  </si>
  <si>
    <t>Estado Analítico de Activo</t>
  </si>
  <si>
    <t>TOTAL DEUDA Y OTROS PASIVOS</t>
  </si>
  <si>
    <t>OTROS PASIVOS</t>
  </si>
  <si>
    <t>SUBTOTAL LARGO PLAZO</t>
  </si>
  <si>
    <t>Arrendamientos Financieros:</t>
  </si>
  <si>
    <t>Títulos y Valores:</t>
  </si>
  <si>
    <t>Deuda Bilateral:</t>
  </si>
  <si>
    <t>Organismos Financieros Internacionales:</t>
  </si>
  <si>
    <t>DEUDA EXTERNA</t>
  </si>
  <si>
    <t>Instituciones de Crédito:</t>
  </si>
  <si>
    <t>DEUDA INTERNA</t>
  </si>
  <si>
    <t>LARGO PLAZO</t>
  </si>
  <si>
    <t>SUBTOTAL CORTO PLAZO</t>
  </si>
  <si>
    <t>CORTO PLAZO</t>
  </si>
  <si>
    <t>DEUDA PUBLICA</t>
  </si>
  <si>
    <t>Saldo Final del Período</t>
  </si>
  <si>
    <t>Saldo inicial del periodo</t>
  </si>
  <si>
    <t>Institución o País Acreedor</t>
  </si>
  <si>
    <t>Moneda de Contratación</t>
  </si>
  <si>
    <t>Denominación de las Deudas</t>
  </si>
  <si>
    <t>Estado Analitico de la Deuda y otros Pasivos</t>
  </si>
  <si>
    <t>TIIE + 1.75</t>
  </si>
  <si>
    <t>HSBC</t>
  </si>
  <si>
    <t>TIIE + 1.90</t>
  </si>
  <si>
    <t>INTERACCIONES</t>
  </si>
  <si>
    <t>TIIE+ 1.90</t>
  </si>
  <si>
    <t>6. Obligaciones a Corto Plazo (Informativo)</t>
  </si>
  <si>
    <t>(m)</t>
  </si>
  <si>
    <t>(p)</t>
  </si>
  <si>
    <t>(n)</t>
  </si>
  <si>
    <t>Pactado</t>
  </si>
  <si>
    <t>Contratado (l)</t>
  </si>
  <si>
    <t>Tasa Efectiva</t>
  </si>
  <si>
    <t>Comisiones y Costos Relacionados (o)</t>
  </si>
  <si>
    <t>Tasa de Interés</t>
  </si>
  <si>
    <t>Plazo</t>
  </si>
  <si>
    <t>Monto</t>
  </si>
  <si>
    <t>Obligaciones a Corto Plazo (k)</t>
  </si>
  <si>
    <t>Se refiere al valor del Bono Cupón Cero que respalda el pago de los créditos asociados al mismo (Activo).</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</si>
  <si>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</si>
  <si>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C. Instrumento Bono Cupón Cero XX</t>
  </si>
  <si>
    <t>B. Instrumento Bono Cupón Cero 2</t>
  </si>
  <si>
    <t>A. Instrumento Bono Cupón Cero 1</t>
  </si>
  <si>
    <t>5. Valor de Instrumentos Bono Cupón Cero 2 (Informativo)</t>
  </si>
  <si>
    <t>C. Deuda Contingente XX</t>
  </si>
  <si>
    <t>B. Deuda Contingente 2</t>
  </si>
  <si>
    <t>A. Deuda Contingente 1</t>
  </si>
  <si>
    <t>4. Deuda Contingente 1 (informativo)</t>
  </si>
  <si>
    <t>3. Total de la Deuda Pública y Otros Pasivos (3=1+2)</t>
  </si>
  <si>
    <t xml:space="preserve">2. Otros Pasivos </t>
  </si>
  <si>
    <t xml:space="preserve"> b3) Arrendamientos Financieros</t>
  </si>
  <si>
    <t xml:space="preserve">    b2) Títulos y Valores</t>
  </si>
  <si>
    <t xml:space="preserve">    b1) Instituciones de Crédito</t>
  </si>
  <si>
    <t>B. Largo Plazo (B=b1+b2+b3)</t>
  </si>
  <si>
    <t xml:space="preserve">    a3) Arrendamientos Financieros</t>
  </si>
  <si>
    <t xml:space="preserve">    a2) Títulos y Valores</t>
  </si>
  <si>
    <t xml:space="preserve">    a1) Instituciones de Crédito</t>
  </si>
  <si>
    <t>A. Corto Plazo (A=a1+a2+a3)</t>
  </si>
  <si>
    <t>1. Deuda Pública (1=A+B)</t>
  </si>
  <si>
    <t>h=d+e-f+g</t>
  </si>
  <si>
    <t>al 31 de diciembre de 2015 (d)</t>
  </si>
  <si>
    <t>Pago de Comisiones y demás costos asociados durante el Periodo 
(j)</t>
  </si>
  <si>
    <t>Pago de Intereses del Periodo 
(i)</t>
  </si>
  <si>
    <t>Saldo Final del Periodo 
(h)</t>
  </si>
  <si>
    <t>Revaluaciones, Reclasificaciones y Otros Ajustes (g)</t>
  </si>
  <si>
    <t>Amortizaciones del Periodo 
(f)</t>
  </si>
  <si>
    <t>Disposiciones del Periodo 
(e)</t>
  </si>
  <si>
    <t>Saldo</t>
  </si>
  <si>
    <t>Denominación de la Deuda Pública y Otros Pasivos (c)</t>
  </si>
  <si>
    <t>Informe Analítico de la Deuda Pública y Otros Pasivos - LDF</t>
  </si>
  <si>
    <t>12</t>
  </si>
  <si>
    <t>1..12</t>
  </si>
  <si>
    <t>NO APLICA</t>
  </si>
  <si>
    <t>C. Total de Obligaciones Diferentes de Financiamiento (C=A+B)</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</si>
  <si>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</si>
  <si>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</si>
  <si>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</si>
  <si>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</si>
  <si>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</si>
  <si>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</si>
  <si>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</si>
  <si>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</si>
  <si>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</si>
  <si>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</si>
  <si>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XX de XXXX de 20XN (m = g – l)</t>
  </si>
  <si>
    <t>Monto pagado de la inversión actualizado al XX de XXXX de 20XN (l)</t>
  </si>
  <si>
    <t>Monto pagado de la inversión al XX de XXXX de 20XN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</si>
  <si>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</si>
  <si>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</si>
  <si>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</si>
  <si>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</si>
  <si>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</si>
  <si>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</si>
  <si>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</si>
  <si>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Cuenta SAP</t>
  </si>
  <si>
    <t>Denominación de las Obligaciones Diferentes de Financiamiento (c)</t>
  </si>
  <si>
    <t>Informe Analítico de Obligaciones Diferentes de Financiamientos – LDF</t>
  </si>
  <si>
    <t>En el periodo solicitado no se resolvió ningún litigio de los considerados como relevantes.</t>
  </si>
  <si>
    <t>4. Juicios relevantes resueltos en el periodo solicitado</t>
  </si>
  <si>
    <t>No se tiene conocimiento de caso alguno en que la Entidad haya dejado de actuar de acuerdo a las disposiciones legales y que pudieran resultar en pasivo de importancia.</t>
  </si>
  <si>
    <t>3. Juicios en que la entidad haya dejado de actuar y pueda derivarse un pasivo de importancia</t>
  </si>
  <si>
    <t>d).- Ante el Juzgado Primero Mercantil de esta ciudad, se encuentra en trámite el expediente 53/2017, promovido por Compañía Urbana Mexicana, S.A. de C.V., relativo al Juicio de Ordinario Mercantil, mediante el cual la parte actora pretende obtener el pago de la cantidad de $13’659,616.77 por concepto de pago de contraprestación derivada del Contrato de Obra Pública a Precios Unitarios número CEDES-092-10 y su Convenio Modificatorio, así como el pago de intereses moratorios que se generen y gastos y costas que resulten, sin que dichos montos deban quedar considerados como riesgo contingente, toda vez que no ha sido resuelto, sin que pueda anticiparse la fecha de su conclusión, por no depender de esta Consejería Jurídica, sino de la Autoridad Judicial.</t>
  </si>
  <si>
    <t>c).- Ante el Juzgado Décimo de Distrito en Materia Civil de la Ciudad de México, se encuentra en trámite el Juicio Ordinario Civil 242/2016-A, promovido por Comisión Nacional de Cultura Física y Deporte (CONADE), reclamando la rescisión de Convenio de Coordinación de fecha 28 de junio de 2013, así como el pago de la cantidad de $14,000,000.00, mas rendimientos y cargos financieros generados por dicha cantidad,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</si>
  <si>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Informe Sobre Pasivos Contingentes</t>
  </si>
  <si>
    <t>b).- Ante el Juzgado Noveno de Distrito en Materia Civil de la Ciudad de México, se encuentra en trámite el Juicio Ordinario Civil 236/2016-B, promovido por Comisión Nacional de Cultura Física y Deporte (CONADE), reclamando la rescisión de Convenio de Coordinación de fecha 20 de septiembre de 2013, así como el pago de la cantidad de $14,000,000.00, mas rendimientos y cargos financieros generados por dicha cantidad,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</si>
  <si>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a).- Ante el Juzgado Segundo de Distrito en Materia Civil de la Ciudad de México, se encuentra en trámite el Juicio Ordinario Civil 80/2015, promovido Comisión Nacional de Cultura Física y Deporte (CONADE), reclamando el pago de la cantidad de $869,932.00 por incumplimiento de convenio,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</si>
  <si>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2. Juicios derivados de controversias provenientes de contratos o convenios</t>
  </si>
  <si>
    <t>t).- Ante el Tribunal Unitario Agrario Distrito 02 de Mexicali, Baja California, se encuentra en trámite el Juicio 15/2017, promovido por el C. Oscar León Flores, ejidatario del núcleo agrario “San Luis”, municipio de San Luis Río Colorado, mediante el cual reclama el pago de la cantidad de $700,000.00 por concepto de ocupación previa de una superficie de 1-89-47.453 hectáreas en la cual se construyó un tramo de la carretera San Luis Río Colorado – Golfo de Santa Clara, así como el pago de la cantidad que se determine en juicio por concepto de indemnización, sin que dichos montos deban quedar considerados como riesgo contingente, toda vez que no ha sido resuelto, sin que pueda anticiparse la fecha de su conclusión, por no depender de esta Consejería Jurídica, sino de la Autoridad Judicial.</t>
  </si>
  <si>
    <t>s).- Ante el Tribunal de lo Contencioso Administrativo del Estado de Sonora, se encuentra en trámite el Juicio 769/2016, promovido por Entregas Puntuales S. de R.L. de C.V., mediante el cual se demanda la Responsabilidad Civil Objetiva en contra del Gobierno del Estado de Sonora, Junta de Conciliación y Arbitraje del Estado de Sonora y otro, reclamando el pago de la cantidad de $4,460,000.00 por concepto de indemnización a supuestos daños ocasionados en su perjuicio, sin que dicho monto deba quedar considerado como riesgo contingente, toda vez que no ha sido resuelto, y sin que se pueda anticipar la fecha de su conclusión, por no depender de esta Consejería Jurídica, sino de la Autoridad Judicial.</t>
  </si>
  <si>
    <t>r).- En el Tribunal Federal de Justicia Fiscal y Administrativa, Sala Regional Noroeste II, con sede en Ciudad Obregón, Sonora, se encuentra en trámite el Expediente 507/16-02-01-2 promovido por el Gobierno del Estado en el cual se reclama la nulidad de las resoluciones emitidas por la Comisión Nacional del Agua dentro del expediente 1.0000.R07/S058/OR1.0095/14 en las que se determinaron contribuciones omitidas respecto al título de concesión número 02SON122918/09EMDA12 que abastece de agua potable al CEFERESO 11 y se determinó un crédito fiscal a cargo de la entidad por la cantidad de $8,127,366.96 por concepto de contribuciones omitidas, multas y recargos del tercer y cuarto trimestre del año 2011, año 2012, año 2013 y primer trimestre de 2014 sin que haya sido resuelto aún, ni podamos anticipar la fecha de su conclusión, por no depender la misma de esta Consejería Jurídica, sino de la Autoridad Judicial.</t>
  </si>
  <si>
    <t>q).- Ante el Juzgado Segundo Mercantil de esta ciudad, se encuentra en trámite el expediente 1620/2015, promovido por Manuel Isaac Rivera, representante de la Revista Sonora Sinaloa, relativo al juicio de medios preparatorios a juicio, mediante el cual la parte actora pretende obtener el pago de la cantidad de $229,680.00 por concepto de pago de servicios de publicidad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</si>
  <si>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p).- Ante el Juzgado Segundo de Primera Instancia de lo Civil de esta ciudad, se encuentra en trámite el Expediente 785/2015, promovido por Manuel Isaac Rivera, representante de la REVISTA SONORA SINALOA, relativo al juicio de medios preparatorios a juicio, mediante el cual la parte actora pretende obtener el pago de la cantidad de $229,680.00 por concepto de pago de servicios de publicidad,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</si>
  <si>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o).- Ante el Juzgado Décimo de Distrito en el Estado de Sonora, se encuentra en trámite el Juicio Ordinario Mercantil 21/2015, promovido por Operadora Esqui, reclamando el pago de la cantidad de $187,437.21 por concepto de pago de servicios de alquiler o renta de automóviles ordenados por la Secretaría de Gobierno, Oficina del Ejecutivo y la Comisión Sonora Arizona, así como el pago de intereses moratorios y de gastos y costas que resulten, sin que dichos montos deban quedar considerados como riesgo contingente, toda vez que no ha sido resuelto, sin que pueda anticiparse la fecha de su conclusión, por no depender de esta Consejería Jurídica, sino de la Autoridad Judicial.</t>
  </si>
  <si>
    <t>ñ).- Ante el Juzgado Primero de Primera Instancia de lo Civil de la Ciudad de Obregón, Sonora, se encuentra en trámite el Juicio Ejecutivo Mercantil 18/2015, promovido por Autentico Diario Regional de Sonora, reclamando el pago de la cantidad de $1,630,000.00 por concepto de suerte principal, así como el pago de intereses a razón del 5% mensual, más gastos y costas que resulten, sin que dichos montos deban quedar considerados como riesgo contingente, toda vez que no ha sido resuelto, sin que pueda anticiparse la fecha de su conclusión, por no depender de esta Consejería Jurídica, sino de la Autoridad Judicial.</t>
  </si>
  <si>
    <t>n).- Ante el Juzgado Primero de Distrito en el Estado de Sonora, se encuentra en trámite el Juicio Ordinario Mercantil 1/2015, promovido por Compupartes y Accesorios S.A. de C.V, reclamando el pago de la cantidad de $505,772.94 por concepto de pago de servicios de computo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</si>
  <si>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m).- Ante el Juzgado Primero de Primera Instancia de lo Civil de la Ciudad de Obregón, Sonora, se encuentra en trámite el Juicio 2771/2014, promovido por Autentico Diario Regional de Sonora, reclamando el pago de la cantidad de $360,000.00 por concepto de pago de servicios de publicidad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</si>
  <si>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l).- Ante el Juzgado Segundo de Primera Instancia de lo Civil de la Ciudad de Obregón, Sonora, se encuentra en trámite el Juicio 1956/2014, promovido por Autentico Diario Regional de Sonora, reclamando el pago de la cantidad de $950,000.00 por concepto de pago de servicios de publicidad ordenados por la Secretaría de Comunicación Social,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</si>
  <si>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k).- Ante el Juzgado Tercero de Primera Instancia de lo Civil de la Ciudad de Hermosillo, Sonora, se encuentra en trámite el Juicio Ordinario Civil 1762/2014, promovido por Elsy Mirna Barrios García, reclamando el pago de las cantidades de $3,312,911.00 y $4,969,366.50 por concepto de pago de servicios de cómputo ordenados por la Oficina del Ejecutivo Estatal y la Coordinación Ejecutiva de Administración del Ejecutivo Estatal, así como la devolución y entrega de equipo de cómputo diverso, intereses generados y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</si>
  <si>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j).- Ante el Juzgado Segundo Mercantil de esta Ciudad, se encuentra en trámite el Juicio 1730/2011, promovido por Las Conchas S.A. de C.V., reclamando en la vía ordinaria mercantil, el pago de $60,000,000.00 más la cantidad que resulte por concepto de daños y perjuicios, sin que dicho monto deba quedar considerado como riesgo contingente, toda vez que no ha sido resuelto, sin que pueda anticiparse la fecha de su conclusión, por no depender de esta Consejería Jurídica, sino de la Autoridad Judicial.</t>
  </si>
  <si>
    <t>i).- Ante el Juzgado Segundo de Primera Instancia de lo Civil de esta ciudad, se encuentra en trámite el Juicio 554/2011, promovido por Juan José Rascón Figueroa y Rosa Elia Holguín Ayala, reclamando el pago de las cantidades de $ 1,464,861.88 por concepto de reparación de daño patrimonial, $ 50,000,000.00 por concepto de daño moral,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</si>
  <si>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h).- Ante el Juzgado Décimo de Distrito en el Estado, se encuentra en trámite el Juicio 301/2011, promovido por Salada de Guaymas, S.A., reclamando la devolución de un inmueble de 165,383.40 metros cuadrados, superficie objeto de una expropiación, o bien, el pago de la cantidad de $948,600,000.00 correspondiente al valor comercial, por concepto de cumplimiento sustituto,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</si>
  <si>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g).- En el Tribunal Unitario Agrario Distrito 02 de Mexicali, Baja California, se encuentra en trámite el Expediente 271/11 promovido por el núcleo agrario “San Luis”, Municipio de San Luis Río Colorado, Sonora, reclamando el pago de la cantidad de $ 100,000,000.00 por concepto de pago de daños, perjuicios y ocupación temporal de una superficie de 60-37-94.69 Has. en la cual se construyó un tramo de la carretera San Luis Río Colorado – Golfo de Santa Clara, sin que dicho monto deba quedar considerado como riesgo contingente y sin que haya sido resuelto aún, ni podamos anticipar la fecha de su conclusión, por no depender la misma de esta Consejería Jurídica, sino de la Autoridad Judicial.</t>
  </si>
  <si>
    <t>f).- En el Tribunal Unitario Agrario Distrito 02 de Mexicali, Baja California, se encuentra en trámite el Expediente 270/11 promovido por el núcleo agrario “La Islita”, Municipio de San Luis Río Colorado, Sonora, reclamando el pago de la cantidad de $ 50,000,000.00 por concepto de pago de daños, perjuicios y ocupación temporal de una superficie de 37-59-01.470 Has. en la cual se construyó un tramo de la carretera San Luis Río Colorado – Golfo de Santa Clara, sin que dicho monto deba quedar considerado como riesgo contingente y sin que haya sido resuelto aún, ni podamos anticipar la fecha de su conclusión, por no depender la misma de esta Consejería Jurídica, sino de la Autoridad Judicial.</t>
  </si>
  <si>
    <t>e).- Ante el Juzgado Segundo de Primera Instancia de lo Civil de esta ciudad, se encuentra en trámite el Juicio 1065/2010, promovido por Antonio Ceferino Chambert Mendoza, reclamando el pago de las cantidades de $ 1,464,861.88 por concepto de reparación de daño patrimonial, $ 50,000,000.00 por concepto de daño moral, así como el pago de gastos y costas que resulten, sin que dichos montos deban quedar considerados como riesgo contingente, toda vez que no ha sido resuelto, sin que pueda anticiparse la fecha de su conclusión, por no depender de esta Consejería Jurídica, sino de la Autoridad Judicial.</t>
  </si>
  <si>
    <t>d).- El juicio agrario 605/09 del índice del Tribunal Unitario Agrario Distrito 02 de Mexicali, Baja California, promovido por Alberto Miguel de la Fuente Terraza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</si>
  <si>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 xml:space="preserve">c).- El juicio agrario 578/09 del índice del Tribunal Unitario Agrario Distrito 02 de Mexicali, Baja California, promovido por Armando Viramontes Soto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
</t>
  </si>
  <si>
    <t>b).- El juicio agrario 577/09 del índice del Tribunal Unitario Agrario Distrito 02 de Mexicali, Baja California, promovido por Guillermo Gómez de Anda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</si>
  <si>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a).- El juicio agrario 576/09 del índice del Tribunal Unitario Agrario Distrito 02 de Mexicali, Baja California, promovido por Pablo Montijo Cabanillas del Ejido San Luis, en el cual se reclama el pago de la cantidad de $ 7,550,000.00 por concepto de pago de daños, perjuicios y ocupación temporal de una superficie aproximada de 18,000 metros cuadrados en la cual se construyó un tramo de la carretera San Luis Río Colorado – Golfo de Santa Clara, ha sido resuelto condenando al Gobierno del Estado a realizar procedimiento expropiatorio sobre la superficie materia de juicio, obligación que ya es exigible en virtud de encontrarse en etapa de ejecución de sentencia, procedimiento que una vez llevado a cabo significara una erogación que contempla los gastos de trámite de dicho procedimiento y el monto que en su momento determine la Secretaría de Desarrollo Agrario, Territorial y Urbano (SEDATU) por concepto de indemnización.</t>
  </si>
  <si>
    <t>Al 30 de Junio del 2017, la Dirección Jurídica del Estado, atiende algunos juicios o litigios en los que el Gobierno del Estado aparece en calidad de demandado, en juzgados de Distrito y Tribunales Federales de orden común siendo los más importantes los siguientes:</t>
  </si>
  <si>
    <t>2017</t>
  </si>
  <si>
    <t>1..6</t>
  </si>
  <si>
    <t>6</t>
  </si>
  <si>
    <t>Junio</t>
  </si>
  <si>
    <t>Indicadores de Postura Fiscal</t>
  </si>
  <si>
    <t>Sociedad: Gobierno Estado de Sonora</t>
  </si>
  <si>
    <t>Estimado</t>
  </si>
  <si>
    <t>Devengado</t>
  </si>
  <si>
    <r>
      <t xml:space="preserve">Pagado </t>
    </r>
    <r>
      <rPr>
        <b/>
        <vertAlign val="superscript"/>
        <sz val="9"/>
        <rFont val="Arial"/>
        <family val="2"/>
      </rPr>
      <t>3</t>
    </r>
  </si>
  <si>
    <t>I. Ingresos Presupuestarios (I=1+2)</t>
  </si>
  <si>
    <r>
      <t xml:space="preserve">1. Ingresos del Gobierno de la Entidad Federativa </t>
    </r>
    <r>
      <rPr>
        <vertAlign val="superscript"/>
        <sz val="9"/>
        <rFont val="Arial"/>
        <family val="2"/>
      </rPr>
      <t>1</t>
    </r>
  </si>
  <si>
    <r>
      <t xml:space="preserve">2. Ingresos del Sector Paraestatal </t>
    </r>
    <r>
      <rPr>
        <vertAlign val="superscript"/>
        <sz val="9"/>
        <rFont val="Arial"/>
        <family val="2"/>
      </rPr>
      <t>1</t>
    </r>
  </si>
  <si>
    <t xml:space="preserve"> </t>
  </si>
  <si>
    <t>II. Egresos Presupuestarios (II=3+4)</t>
  </si>
  <si>
    <r>
      <t xml:space="preserve">3. Egresos del Gobierno de la Entidad Federativa </t>
    </r>
    <r>
      <rPr>
        <vertAlign val="superscript"/>
        <sz val="9"/>
        <rFont val="Arial"/>
        <family val="2"/>
      </rPr>
      <t>2</t>
    </r>
  </si>
  <si>
    <r>
      <t xml:space="preserve">4. Egresos del Sector Paraestatal </t>
    </r>
    <r>
      <rPr>
        <vertAlign val="superscript"/>
        <sz val="9"/>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</si>
  <si>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</si>
  <si>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</si>
  <si>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</si>
  <si>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</si>
  <si>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</si>
  <si>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</si>
  <si>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</si>
  <si>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4. Total de Gastos Contables (4 = 1 -2 + 3)</t>
  </si>
  <si>
    <t xml:space="preserve">Otros Gastos Contables No Presupuestales </t>
  </si>
  <si>
    <t xml:space="preserve"> Otros Gastos  </t>
  </si>
  <si>
    <t xml:space="preserve"> Aumento por insuficiencia de provisiones  </t>
  </si>
  <si>
    <t xml:space="preserve"> Aumento por insuficiencia de estimaciones por pérdida o deterioro u obsolescencia </t>
  </si>
  <si>
    <t xml:space="preserve"> Disminución de inventarios  </t>
  </si>
  <si>
    <t xml:space="preserve"> Provisiones  </t>
  </si>
  <si>
    <t xml:space="preserve">Estimaciones, depreciaciones, deterioros, obsolescencia y amortizaciones </t>
  </si>
  <si>
    <t>3. Más gastos contables no presupuestales</t>
  </si>
  <si>
    <t xml:space="preserve">Otros Egresos Presupuestales No Contables </t>
  </si>
  <si>
    <t xml:space="preserve"> Adeudos de ejercicios fiscales anteriores (ADEFAS)  </t>
  </si>
  <si>
    <t xml:space="preserve"> Amortización de la deuda publica  </t>
  </si>
  <si>
    <t xml:space="preserve"> Provisiones para contingencias y otras erogaciones especiales </t>
  </si>
  <si>
    <t xml:space="preserve"> Inversiones en fideicomisos, mandatos y otros análogos  </t>
  </si>
  <si>
    <t xml:space="preserve"> Compra de títulos y valores  </t>
  </si>
  <si>
    <t xml:space="preserve"> Acciones y participaciones de capital  </t>
  </si>
  <si>
    <t xml:space="preserve"> Proyectos Productivos y Acciones de Fomento</t>
  </si>
  <si>
    <t xml:space="preserve"> Obra pública en bienes propios  </t>
  </si>
  <si>
    <t xml:space="preserve"> Obra pública en bienes de dominio público</t>
  </si>
  <si>
    <t xml:space="preserve"> Activos intangibles  </t>
  </si>
  <si>
    <t xml:space="preserve"> Bienes inmuebles  </t>
  </si>
  <si>
    <t xml:space="preserve"> Activos biológicos  </t>
  </si>
  <si>
    <t xml:space="preserve"> Maquinaria, otros equipos y herramientas  </t>
  </si>
  <si>
    <t xml:space="preserve"> Equipo de defensa y seguridad  </t>
  </si>
  <si>
    <t xml:space="preserve"> Vehículos y equipo de transporte  </t>
  </si>
  <si>
    <t xml:space="preserve"> Equipo e instrumental médico y de laboratorio  </t>
  </si>
  <si>
    <t xml:space="preserve"> Mobiliario y equipo educacional y recreativo  </t>
  </si>
  <si>
    <t xml:space="preserve">Mobiliario y equipo de administración  </t>
  </si>
  <si>
    <t>2. Menos egresos presupuestarios no contables</t>
  </si>
  <si>
    <t>1. Total de egresos (presupuestarios)</t>
  </si>
  <si>
    <t>Conciliación entre los Egresos Presupuestarios y Contables</t>
  </si>
  <si>
    <t>4. Ingresos Contables (4 = 1 + 2 - 3)</t>
  </si>
  <si>
    <t>Otros ingresos presupuestarios no contables</t>
  </si>
  <si>
    <t>Ingresos derivados de financiamientos</t>
  </si>
  <si>
    <t>Aprovechamientos de capital</t>
  </si>
  <si>
    <t>Productos de capital</t>
  </si>
  <si>
    <t>3. Menos ingresos presupuestarios no contables</t>
  </si>
  <si>
    <t>Otros ingresos contables no presupuestarios</t>
  </si>
  <si>
    <t>Otros ingresos y beneficios varios</t>
  </si>
  <si>
    <t>Disminución del exceso de provisiones</t>
  </si>
  <si>
    <t>Disminución del exceso de estimaciones por pérdida o deterioro y obsolescencia</t>
  </si>
  <si>
    <t>Incremento por variación de inventarios</t>
  </si>
  <si>
    <t>2. Más ingresos contables no presupuestarios</t>
  </si>
  <si>
    <t>1. Ingresos Presupuestarios</t>
  </si>
  <si>
    <t>Conciliación entre los Ingresos Presupuestarios y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</si>
</sst>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_-* #,##0_-;\-* #,##0_-;_-* &quot;-&quot;??_-;_-@_-"/>
    <numFmt numFmtId="166" formatCode="#,##0_ ;\-#,##0\ "/>
    <numFmt numFmtId="167" formatCode="0_ ;\-0\ "/>
    <numFmt numFmtId="168" formatCode="&quot;$&quot;#,##0"/>
    <numFmt numFmtId="169" formatCode="#,##0_ ;[Red]\-#,##0\ "/>
    <numFmt numFmtId="170" formatCode="&quot;$&quot;#,##0.00"/>
  </numFmts>
  <fonts count="7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4"/>
      <color theme="1"/>
      <name val="Arial"/>
      <family val="2"/>
    </font>
    <font>
      <sz val="10"/>
      <name val="Arial"/>
      <family val="2"/>
    </font>
    <font>
      <b/>
      <sz val="12"/>
      <color theme="1"/>
      <name val="Arial"/>
      <family val="2"/>
    </font>
    <font>
      <b/>
      <sz val="9"/>
      <color theme="1"/>
      <name val="Arial"/>
      <family val="2"/>
    </font>
    <font>
      <b/>
      <sz val="8"/>
      <color theme="1"/>
      <name val="Arial"/>
      <family val="2"/>
    </font>
    <font>
      <sz val="8"/>
      <name val="Arial"/>
      <family val="2"/>
    </font>
    <font>
      <sz val="9"/>
      <color theme="1"/>
      <name val="Arial"/>
      <family val="2"/>
    </font>
    <font>
      <sz val="10"/>
      <color theme="1"/>
      <name val="Arial"/>
      <family val="2"/>
    </font>
    <font>
      <sz val="10"/>
      <name val="Calibri"/>
      <family val="2"/>
      <scheme val="minor"/>
    </font>
    <font>
      <b/>
      <sz val="10"/>
      <name val="Arial"/>
      <family val="2"/>
    </font>
    <font>
      <b/>
      <i/>
      <sz val="9"/>
      <color theme="1"/>
      <name val="Arial"/>
      <family val="2"/>
    </font>
    <font>
      <b/>
      <sz val="11"/>
      <name val="Arial"/>
      <family val="2"/>
    </font>
    <font>
      <sz val="10"/>
      <color indexed="8"/>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theme="1"/>
      <name val="Calibri"/>
      <family val="2"/>
      <scheme val="minor"/>
    </font>
    <font>
      <b/>
      <u/>
      <sz val="10"/>
      <name val="Arial"/>
      <family val="2"/>
    </font>
    <font>
      <b/>
      <u/>
      <sz val="11"/>
      <color theme="1"/>
      <name val="Calibri"/>
      <family val="2"/>
      <scheme val="minor"/>
    </font>
    <font>
      <i/>
      <sz val="11"/>
      <color theme="1"/>
      <name val="Calibri"/>
      <family val="2"/>
      <scheme val="minor"/>
    </font>
    <font>
      <sz val="11"/>
      <color theme="3"/>
      <name val="Calibri"/>
      <family val="2"/>
      <scheme val="minor"/>
    </font>
    <font>
      <sz val="11"/>
      <name val="Calibri"/>
      <family val="2"/>
    </font>
    <font>
      <b/>
      <i/>
      <sz val="11"/>
      <color theme="1"/>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sz val="10"/>
      <color theme="0"/>
      <name val="Arial"/>
      <family val="2"/>
    </font>
    <font>
      <sz val="10"/>
      <color rgb="FFFF0000"/>
      <name val="Arial"/>
      <family val="2"/>
    </font>
    <font>
      <b/>
      <sz val="10"/>
      <color theme="1"/>
      <name val="Arial"/>
      <family val="2"/>
    </font>
    <font>
      <b/>
      <sz val="1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u/>
      <sz val="10"/>
      <color theme="1"/>
      <name val="Calibri"/>
      <family val="2"/>
      <scheme val="minor"/>
    </font>
    <font>
      <b/>
      <u/>
      <sz val="10"/>
      <name val="Calibri"/>
      <family val="2"/>
      <scheme val="minor"/>
    </font>
    <font>
      <sz val="10"/>
      <color theme="0"/>
      <name val="Calibri"/>
      <family val="2"/>
      <scheme val="minor"/>
    </font>
    <font>
      <sz val="10"/>
      <color rgb="FFFF0000"/>
      <name val="Calibri"/>
      <family val="2"/>
      <scheme val="minor"/>
    </font>
    <font>
      <b/>
      <sz val="11"/>
      <name val="Calibri"/>
      <family val="2"/>
      <scheme val="minor"/>
    </font>
    <font>
      <sz val="10"/>
      <color rgb="FF000000"/>
      <name val="Arial"/>
      <family val="2"/>
    </font>
    <font>
      <b/>
      <i/>
      <sz val="10"/>
      <color theme="1"/>
      <name val="Arial"/>
      <family val="2"/>
    </font>
    <font>
      <u/>
      <sz val="10"/>
      <name val="Calibri"/>
      <family val="2"/>
      <scheme val="minor"/>
    </font>
    <font>
      <b/>
      <i/>
      <sz val="10"/>
      <name val="Calibri"/>
      <family val="2"/>
      <scheme val="minor"/>
    </font>
    <font>
      <b/>
      <i/>
      <u/>
      <sz val="10"/>
      <name val="Calibri"/>
      <family val="2"/>
      <scheme val="minor"/>
    </font>
    <font>
      <b/>
      <i/>
      <u/>
      <sz val="10"/>
      <color theme="1"/>
      <name val="Calibri"/>
      <family val="2"/>
      <scheme val="minor"/>
    </font>
    <font>
      <i/>
      <u/>
      <sz val="10"/>
      <color theme="1"/>
      <name val="Calibri"/>
      <family val="2"/>
      <scheme val="minor"/>
    </font>
    <font>
      <sz val="10"/>
      <color theme="3"/>
      <name val="Calibri"/>
      <family val="2"/>
      <scheme val="minor"/>
    </font>
    <font>
      <sz val="11"/>
      <color theme="1"/>
      <name val="Arial"/>
      <family val="2"/>
    </font>
    <font>
      <b/>
      <sz val="11"/>
      <color theme="1"/>
      <name val="Arial"/>
      <family val="2"/>
    </font>
    <font>
      <b/>
      <vertAlign val="superscript"/>
      <sz val="11"/>
      <color theme="1"/>
      <name val="Arial"/>
      <family val="2"/>
    </font>
    <font>
      <b/>
      <i/>
      <sz val="11"/>
      <color theme="1"/>
      <name val="Arial"/>
      <family val="2"/>
    </font>
    <font>
      <sz val="11"/>
      <color rgb="FF000000"/>
      <name val="Arial"/>
      <family val="2"/>
    </font>
    <font>
      <b/>
      <u/>
      <sz val="11"/>
      <color theme="1"/>
      <name val="Arial"/>
      <family val="2"/>
    </font>
    <font>
      <sz val="11"/>
      <color theme="0"/>
      <name val="Arial"/>
      <family val="2"/>
    </font>
    <font>
      <sz val="11"/>
      <name val="Calibri"/>
      <family val="2"/>
      <scheme val="minor"/>
    </font>
    <font>
      <sz val="10"/>
      <color rgb="FF000000"/>
      <name val="Calibri"/>
      <family val="2"/>
      <scheme val="minor"/>
    </font>
    <font>
      <b/>
      <sz val="10"/>
      <color rgb="FF000000"/>
      <name val="Calibri"/>
      <family val="2"/>
      <scheme val="minor"/>
    </font>
    <font>
      <b/>
      <sz val="9"/>
      <color indexed="81"/>
      <name val="Tahoma"/>
      <family val="2"/>
    </font>
    <font>
      <sz val="9"/>
      <color indexed="81"/>
      <name val="Tahoma"/>
      <family val="2"/>
    </font>
    <font>
      <sz val="10"/>
      <name val="Verdana"/>
      <family val="2"/>
    </font>
    <font>
      <b/>
      <sz val="9"/>
      <name val="Arial"/>
      <family val="2"/>
    </font>
    <font>
      <b/>
      <vertAlign val="superscript"/>
      <sz val="9"/>
      <name val="Arial"/>
      <family val="2"/>
    </font>
    <font>
      <sz val="9"/>
      <name val="Arial"/>
      <family val="2"/>
    </font>
    <font>
      <vertAlign val="superscript"/>
      <sz val="9"/>
      <name val="Arial"/>
      <family val="2"/>
    </font>
    <font>
      <sz val="8"/>
      <color theme="1"/>
      <name val="Arial"/>
      <family val="2"/>
    </font>
  </fonts>
  <fills count="23">
    <fill>
      <patternFill patternType="none"/>
    </fill>
    <fill>
      <patternFill patternType="gray125"/>
    </fill>
    <fill>
      <patternFill patternType="solid">
        <fgColor theme="0"/>
        <bgColor indexed="64"/>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4.9989318521683403E-2"/>
        <bgColor indexed="64"/>
      </patternFill>
    </fill>
    <fill>
      <patternFill patternType="solid">
        <fgColor rgb="FFFFFFFF"/>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medium">
        <color rgb="FF218905"/>
      </right>
      <top/>
      <bottom/>
      <diagonal/>
    </border>
    <border>
      <left style="medium">
        <color rgb="FF218905"/>
      </left>
      <right/>
      <top/>
      <bottom/>
      <diagonal/>
    </border>
    <border>
      <left style="medium">
        <color indexed="64"/>
      </left>
      <right style="medium">
        <color indexed="64"/>
      </right>
      <top/>
      <bottom style="medium">
        <color indexed="64"/>
      </bottom>
      <diagonal/>
    </border>
    <border>
      <left/>
      <right/>
      <top/>
      <bottom style="medium">
        <color rgb="FF218905"/>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218905"/>
      </left>
      <right style="medium">
        <color rgb="FF218905"/>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auto="1"/>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59">
    <xf numFmtId="0" fontId="0" fillId="0" borderId="0"/>
    <xf numFmtId="0" fontId="3" fillId="0" borderId="0"/>
    <xf numFmtId="43" fontId="16"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17" fillId="0" borderId="0"/>
    <xf numFmtId="0" fontId="5" fillId="0" borderId="0"/>
    <xf numFmtId="0" fontId="5" fillId="0" borderId="0"/>
    <xf numFmtId="4" fontId="18" fillId="3" borderId="9" applyNumberFormat="0" applyProtection="0">
      <alignment vertical="center"/>
    </xf>
    <xf numFmtId="4" fontId="19" fillId="3" borderId="9" applyNumberFormat="0" applyProtection="0">
      <alignment vertical="center"/>
    </xf>
    <xf numFmtId="4" fontId="18" fillId="3" borderId="9" applyNumberFormat="0" applyProtection="0">
      <alignment horizontal="left" vertical="center" indent="1"/>
    </xf>
    <xf numFmtId="0" fontId="18" fillId="3" borderId="9" applyNumberFormat="0" applyProtection="0">
      <alignment horizontal="left" vertical="top" indent="1"/>
    </xf>
    <xf numFmtId="4" fontId="18" fillId="4" borderId="0" applyNumberFormat="0" applyProtection="0">
      <alignment horizontal="left" vertical="center" indent="1"/>
    </xf>
    <xf numFmtId="4" fontId="20" fillId="5" borderId="9" applyNumberFormat="0" applyProtection="0">
      <alignment horizontal="right" vertical="center"/>
    </xf>
    <xf numFmtId="4" fontId="20" fillId="6" borderId="9" applyNumberFormat="0" applyProtection="0">
      <alignment horizontal="right" vertical="center"/>
    </xf>
    <xf numFmtId="4" fontId="20" fillId="7" borderId="9" applyNumberFormat="0" applyProtection="0">
      <alignment horizontal="right" vertical="center"/>
    </xf>
    <xf numFmtId="4" fontId="20" fillId="8" borderId="9" applyNumberFormat="0" applyProtection="0">
      <alignment horizontal="right" vertical="center"/>
    </xf>
    <xf numFmtId="4" fontId="20" fillId="9" borderId="9" applyNumberFormat="0" applyProtection="0">
      <alignment horizontal="right" vertical="center"/>
    </xf>
    <xf numFmtId="4" fontId="20" fillId="10" borderId="9" applyNumberFormat="0" applyProtection="0">
      <alignment horizontal="right" vertical="center"/>
    </xf>
    <xf numFmtId="4" fontId="20" fillId="11" borderId="9" applyNumberFormat="0" applyProtection="0">
      <alignment horizontal="right" vertical="center"/>
    </xf>
    <xf numFmtId="4" fontId="20" fillId="12" borderId="9" applyNumberFormat="0" applyProtection="0">
      <alignment horizontal="right" vertical="center"/>
    </xf>
    <xf numFmtId="4" fontId="20" fillId="13" borderId="9" applyNumberFormat="0" applyProtection="0">
      <alignment horizontal="right" vertical="center"/>
    </xf>
    <xf numFmtId="4" fontId="18" fillId="14" borderId="10" applyNumberFormat="0" applyProtection="0">
      <alignment horizontal="left" vertical="center" indent="1"/>
    </xf>
    <xf numFmtId="4" fontId="20" fillId="15" borderId="0" applyNumberFormat="0" applyProtection="0">
      <alignment horizontal="left" vertical="center" indent="1"/>
    </xf>
    <xf numFmtId="4" fontId="21" fillId="16" borderId="0" applyNumberFormat="0" applyProtection="0">
      <alignment horizontal="left" vertical="center" indent="1"/>
    </xf>
    <xf numFmtId="4" fontId="20" fillId="4" borderId="9" applyNumberFormat="0" applyProtection="0">
      <alignment horizontal="right" vertical="center"/>
    </xf>
    <xf numFmtId="4" fontId="20" fillId="15" borderId="0" applyNumberFormat="0" applyProtection="0">
      <alignment horizontal="left" vertical="center" indent="1"/>
    </xf>
    <xf numFmtId="4" fontId="20" fillId="4" borderId="0" applyNumberFormat="0" applyProtection="0">
      <alignment horizontal="left" vertical="center" indent="1"/>
    </xf>
    <xf numFmtId="0" fontId="5" fillId="16" borderId="9" applyNumberFormat="0" applyProtection="0">
      <alignment horizontal="left" vertical="center" indent="1"/>
    </xf>
    <xf numFmtId="0" fontId="5" fillId="16" borderId="9" applyNumberFormat="0" applyProtection="0">
      <alignment horizontal="left" vertical="top" indent="1"/>
    </xf>
    <xf numFmtId="0" fontId="5" fillId="4" borderId="9" applyNumberFormat="0" applyProtection="0">
      <alignment horizontal="left" vertical="center" indent="1"/>
    </xf>
    <xf numFmtId="0" fontId="5" fillId="4" borderId="9" applyNumberFormat="0" applyProtection="0">
      <alignment horizontal="left" vertical="top" indent="1"/>
    </xf>
    <xf numFmtId="0" fontId="5" fillId="17" borderId="9" applyNumberFormat="0" applyProtection="0">
      <alignment horizontal="left" vertical="center" indent="1"/>
    </xf>
    <xf numFmtId="0" fontId="5" fillId="17" borderId="9" applyNumberFormat="0" applyProtection="0">
      <alignment horizontal="left" vertical="top" indent="1"/>
    </xf>
    <xf numFmtId="0" fontId="5" fillId="15" borderId="9" applyNumberFormat="0" applyProtection="0">
      <alignment horizontal="left" vertical="center" indent="1"/>
    </xf>
    <xf numFmtId="0" fontId="5" fillId="15" borderId="9" applyNumberFormat="0" applyProtection="0">
      <alignment horizontal="left" vertical="top" indent="1"/>
    </xf>
    <xf numFmtId="0" fontId="5" fillId="18" borderId="11" applyNumberFormat="0">
      <protection locked="0"/>
    </xf>
    <xf numFmtId="4" fontId="20" fillId="19" borderId="9" applyNumberFormat="0" applyProtection="0">
      <alignment vertical="center"/>
    </xf>
    <xf numFmtId="4" fontId="22" fillId="19" borderId="9" applyNumberFormat="0" applyProtection="0">
      <alignment vertical="center"/>
    </xf>
    <xf numFmtId="4" fontId="20" fillId="19" borderId="9" applyNumberFormat="0" applyProtection="0">
      <alignment horizontal="left" vertical="center" indent="1"/>
    </xf>
    <xf numFmtId="0" fontId="20" fillId="19" borderId="9" applyNumberFormat="0" applyProtection="0">
      <alignment horizontal="left" vertical="top" indent="1"/>
    </xf>
    <xf numFmtId="4" fontId="20" fillId="15" borderId="9" applyNumberFormat="0" applyProtection="0">
      <alignment horizontal="right" vertical="center"/>
    </xf>
    <xf numFmtId="4" fontId="22" fillId="15" borderId="9" applyNumberFormat="0" applyProtection="0">
      <alignment horizontal="right" vertical="center"/>
    </xf>
    <xf numFmtId="4" fontId="20" fillId="4" borderId="9" applyNumberFormat="0" applyProtection="0">
      <alignment horizontal="left" vertical="center" indent="1"/>
    </xf>
    <xf numFmtId="0" fontId="20" fillId="4" borderId="9" applyNumberFormat="0" applyProtection="0">
      <alignment horizontal="left" vertical="top" indent="1"/>
    </xf>
    <xf numFmtId="4" fontId="23" fillId="20" borderId="0" applyNumberFormat="0" applyProtection="0">
      <alignment horizontal="left" vertical="center" indent="1"/>
    </xf>
    <xf numFmtId="4" fontId="24" fillId="15" borderId="9" applyNumberFormat="0" applyProtection="0">
      <alignment horizontal="right" vertical="center"/>
    </xf>
    <xf numFmtId="0" fontId="25" fillId="0" borderId="0" applyNumberForma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5" fillId="0" borderId="0"/>
    <xf numFmtId="43" fontId="5" fillId="0" borderId="0" applyFont="0" applyFill="0" applyBorder="0" applyAlignment="0" applyProtection="0"/>
    <xf numFmtId="0" fontId="1" fillId="0" borderId="0"/>
  </cellStyleXfs>
  <cellXfs count="741">
    <xf numFmtId="0" fontId="0" fillId="0" borderId="0" xfId="0"/>
    <xf numFmtId="0" fontId="7" fillId="0" borderId="1" xfId="1" applyFont="1" applyBorder="1" applyAlignment="1">
      <alignment horizontal="left" vertical="center" wrapText="1"/>
    </xf>
    <xf numFmtId="0" fontId="7" fillId="0" borderId="2" xfId="1"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center" vertical="top" wrapText="1"/>
    </xf>
    <xf numFmtId="0" fontId="8" fillId="0" borderId="4" xfId="1" applyFont="1" applyBorder="1" applyAlignment="1">
      <alignment horizontal="justify" vertical="center" wrapText="1"/>
    </xf>
    <xf numFmtId="0" fontId="9" fillId="0" borderId="0" xfId="0" applyFont="1" applyBorder="1" applyAlignment="1">
      <alignment vertical="top"/>
    </xf>
    <xf numFmtId="0" fontId="8" fillId="0" borderId="0" xfId="1" applyFont="1" applyBorder="1" applyAlignment="1">
      <alignment horizontal="justify" vertical="center" wrapText="1"/>
    </xf>
    <xf numFmtId="0" fontId="8" fillId="0" borderId="0" xfId="1" applyFont="1" applyFill="1" applyBorder="1" applyAlignment="1">
      <alignment horizontal="justify" vertical="center" wrapText="1"/>
    </xf>
    <xf numFmtId="0" fontId="9" fillId="0" borderId="5" xfId="0" applyFont="1" applyBorder="1" applyAlignment="1">
      <alignment vertical="top"/>
    </xf>
    <xf numFmtId="0" fontId="0" fillId="0" borderId="0" xfId="0" applyBorder="1"/>
    <xf numFmtId="0" fontId="7" fillId="0" borderId="4" xfId="1" applyFont="1" applyFill="1" applyBorder="1" applyAlignment="1">
      <alignment horizontal="justify" vertical="center" wrapText="1"/>
    </xf>
    <xf numFmtId="0" fontId="7" fillId="0" borderId="0" xfId="1" applyFont="1" applyFill="1" applyBorder="1" applyAlignment="1">
      <alignment horizontal="justify" vertical="top" wrapText="1"/>
    </xf>
    <xf numFmtId="0" fontId="10" fillId="0" borderId="0" xfId="1" applyFont="1" applyFill="1" applyBorder="1" applyAlignment="1">
      <alignment horizontal="justify" vertical="top" wrapText="1"/>
    </xf>
    <xf numFmtId="0" fontId="10" fillId="0" borderId="0" xfId="1" applyFont="1" applyFill="1" applyBorder="1" applyAlignment="1">
      <alignment horizontal="justify" vertical="center" wrapText="1"/>
    </xf>
    <xf numFmtId="0" fontId="7" fillId="0" borderId="0" xfId="1" applyFont="1" applyFill="1" applyBorder="1" applyAlignment="1">
      <alignment horizontal="justify" vertical="center" wrapText="1"/>
    </xf>
    <xf numFmtId="0" fontId="10" fillId="0" borderId="5" xfId="1" applyFont="1" applyFill="1" applyBorder="1" applyAlignment="1">
      <alignment horizontal="justify" vertical="top" wrapText="1"/>
    </xf>
    <xf numFmtId="0" fontId="11" fillId="0" borderId="4" xfId="1" applyFont="1" applyFill="1" applyBorder="1" applyAlignment="1">
      <alignment horizontal="left" vertical="center" wrapText="1"/>
    </xf>
    <xf numFmtId="3" fontId="12" fillId="0" borderId="0" xfId="0" applyNumberFormat="1" applyFont="1" applyBorder="1" applyAlignment="1">
      <alignment horizontal="right" vertical="top"/>
    </xf>
    <xf numFmtId="4" fontId="0" fillId="0" borderId="0" xfId="0" applyNumberFormat="1" applyFont="1" applyFill="1" applyBorder="1"/>
    <xf numFmtId="0" fontId="11" fillId="0" borderId="0" xfId="1" applyFont="1" applyFill="1" applyBorder="1" applyAlignment="1">
      <alignment horizontal="justify" vertical="center" wrapText="1"/>
    </xf>
    <xf numFmtId="3" fontId="12" fillId="0" borderId="5" xfId="0" applyNumberFormat="1" applyFont="1" applyBorder="1" applyAlignment="1">
      <alignment horizontal="right" vertical="top"/>
    </xf>
    <xf numFmtId="0" fontId="11" fillId="0" borderId="4" xfId="1" applyFont="1" applyFill="1" applyBorder="1" applyAlignment="1">
      <alignment horizontal="justify" vertical="center" wrapText="1"/>
    </xf>
    <xf numFmtId="4" fontId="0" fillId="0" borderId="0" xfId="0" applyNumberFormat="1" applyFont="1" applyFill="1" applyBorder="1" applyAlignment="1">
      <alignment vertical="top"/>
    </xf>
    <xf numFmtId="0" fontId="10" fillId="0" borderId="4" xfId="1" applyFont="1" applyFill="1" applyBorder="1" applyAlignment="1">
      <alignment horizontal="justify" vertical="center" wrapText="1"/>
    </xf>
    <xf numFmtId="4" fontId="12" fillId="0" borderId="0" xfId="0" applyNumberFormat="1" applyFont="1" applyBorder="1" applyAlignment="1">
      <alignment vertical="top"/>
    </xf>
    <xf numFmtId="0" fontId="10" fillId="0" borderId="5" xfId="1" applyFont="1" applyFill="1" applyBorder="1" applyAlignment="1">
      <alignment horizontal="center" vertical="top" wrapText="1"/>
    </xf>
    <xf numFmtId="3" fontId="13" fillId="0" borderId="0" xfId="0" applyNumberFormat="1" applyFont="1" applyFill="1" applyBorder="1" applyAlignment="1">
      <alignment vertical="top"/>
    </xf>
    <xf numFmtId="3" fontId="13" fillId="0" borderId="0" xfId="0" applyNumberFormat="1" applyFont="1" applyBorder="1" applyAlignment="1">
      <alignment vertical="top"/>
    </xf>
    <xf numFmtId="3" fontId="13" fillId="0" borderId="5" xfId="0" applyNumberFormat="1" applyFont="1" applyFill="1" applyBorder="1" applyAlignment="1">
      <alignment vertical="top"/>
    </xf>
    <xf numFmtId="3" fontId="0" fillId="0" borderId="0" xfId="0" applyNumberFormat="1" applyFont="1" applyFill="1" applyBorder="1" applyAlignment="1">
      <alignment vertical="top"/>
    </xf>
    <xf numFmtId="3" fontId="7" fillId="0" borderId="5" xfId="1" applyNumberFormat="1" applyFont="1" applyFill="1" applyBorder="1" applyAlignment="1">
      <alignment horizontal="center" vertical="top" wrapText="1"/>
    </xf>
    <xf numFmtId="3" fontId="0" fillId="0" borderId="0" xfId="0" applyNumberFormat="1" applyFont="1" applyBorder="1" applyAlignment="1">
      <alignment vertical="top"/>
    </xf>
    <xf numFmtId="3" fontId="0" fillId="0" borderId="5" xfId="0" applyNumberFormat="1" applyFont="1" applyBorder="1" applyAlignment="1">
      <alignment vertical="top"/>
    </xf>
    <xf numFmtId="3" fontId="13" fillId="0" borderId="5" xfId="0" applyNumberFormat="1" applyFont="1" applyBorder="1" applyAlignment="1">
      <alignment vertical="top"/>
    </xf>
    <xf numFmtId="3" fontId="0" fillId="0" borderId="0" xfId="0" applyNumberFormat="1"/>
    <xf numFmtId="0" fontId="12" fillId="0" borderId="0" xfId="0" applyFont="1" applyBorder="1" applyAlignment="1">
      <alignment horizontal="right" vertical="top"/>
    </xf>
    <xf numFmtId="3" fontId="10" fillId="0" borderId="5" xfId="1" applyNumberFormat="1" applyFont="1" applyFill="1" applyBorder="1" applyAlignment="1">
      <alignment horizontal="justify" vertical="top" wrapText="1"/>
    </xf>
    <xf numFmtId="3" fontId="10" fillId="0" borderId="5" xfId="1" applyNumberFormat="1" applyFont="1" applyFill="1" applyBorder="1" applyAlignment="1">
      <alignment horizontal="center" vertical="top" wrapText="1"/>
    </xf>
    <xf numFmtId="0" fontId="12" fillId="0" borderId="0" xfId="0" applyFont="1" applyBorder="1" applyAlignment="1">
      <alignment vertical="top"/>
    </xf>
    <xf numFmtId="0" fontId="0" fillId="0" borderId="0" xfId="0" applyBorder="1" applyAlignment="1">
      <alignment vertical="top"/>
    </xf>
    <xf numFmtId="0" fontId="0" fillId="0" borderId="5" xfId="0" applyBorder="1" applyAlignment="1">
      <alignment vertical="top"/>
    </xf>
    <xf numFmtId="0" fontId="10" fillId="0" borderId="6" xfId="1" applyFont="1" applyFill="1" applyBorder="1" applyAlignment="1">
      <alignment horizontal="left" vertical="center" wrapText="1"/>
    </xf>
    <xf numFmtId="0" fontId="10" fillId="0" borderId="7" xfId="1" applyFont="1" applyFill="1" applyBorder="1" applyAlignment="1">
      <alignment horizontal="justify" vertical="top" wrapText="1"/>
    </xf>
    <xf numFmtId="0" fontId="10" fillId="0" borderId="7" xfId="1" applyFont="1" applyFill="1" applyBorder="1" applyAlignment="1">
      <alignment horizontal="justify" vertical="center" wrapText="1"/>
    </xf>
    <xf numFmtId="0" fontId="14" fillId="0" borderId="7" xfId="1" applyFont="1" applyFill="1" applyBorder="1" applyAlignment="1">
      <alignment horizontal="justify" vertical="center" wrapText="1"/>
    </xf>
    <xf numFmtId="0" fontId="14" fillId="0" borderId="7" xfId="1" applyFont="1" applyFill="1" applyBorder="1" applyAlignment="1">
      <alignment horizontal="justify" vertical="top" wrapText="1"/>
    </xf>
    <xf numFmtId="0" fontId="14" fillId="0" borderId="8" xfId="1" applyFont="1" applyFill="1" applyBorder="1" applyAlignment="1">
      <alignment horizontal="justify" vertical="top" wrapText="1"/>
    </xf>
    <xf numFmtId="0" fontId="0" fillId="2" borderId="0" xfId="0" applyFill="1"/>
    <xf numFmtId="0" fontId="0" fillId="2" borderId="0" xfId="0" applyFill="1" applyAlignment="1">
      <alignment vertical="top"/>
    </xf>
    <xf numFmtId="0" fontId="0" fillId="0" borderId="0" xfId="0" applyAlignment="1">
      <alignment vertical="top"/>
    </xf>
    <xf numFmtId="4" fontId="0" fillId="0" borderId="0" xfId="0" applyNumberFormat="1"/>
    <xf numFmtId="0" fontId="0" fillId="0" borderId="0" xfId="0" applyAlignment="1">
      <alignment wrapText="1"/>
    </xf>
    <xf numFmtId="0" fontId="0" fillId="0" borderId="8" xfId="0" applyBorder="1"/>
    <xf numFmtId="0" fontId="0" fillId="0" borderId="7" xfId="0" applyBorder="1"/>
    <xf numFmtId="4" fontId="0" fillId="0" borderId="7" xfId="0" applyNumberFormat="1" applyBorder="1"/>
    <xf numFmtId="0" fontId="0" fillId="0" borderId="6" xfId="0" applyBorder="1"/>
    <xf numFmtId="0" fontId="0" fillId="0" borderId="5" xfId="0" applyBorder="1"/>
    <xf numFmtId="3" fontId="27" fillId="0" borderId="0" xfId="0" applyNumberFormat="1" applyFont="1" applyBorder="1"/>
    <xf numFmtId="0" fontId="26" fillId="0" borderId="0" xfId="0" applyFont="1" applyBorder="1"/>
    <xf numFmtId="0" fontId="26" fillId="0" borderId="0" xfId="0" applyFont="1" applyFill="1" applyBorder="1" applyAlignment="1">
      <alignment wrapText="1"/>
    </xf>
    <xf numFmtId="0" fontId="0" fillId="0" borderId="0" xfId="0" applyFill="1" applyBorder="1"/>
    <xf numFmtId="4" fontId="0" fillId="0" borderId="0" xfId="0" applyNumberFormat="1" applyBorder="1"/>
    <xf numFmtId="4" fontId="0" fillId="0" borderId="0" xfId="0" applyNumberFormat="1" applyFill="1" applyBorder="1"/>
    <xf numFmtId="0" fontId="0" fillId="0" borderId="0" xfId="0" applyBorder="1" applyAlignment="1">
      <alignment wrapText="1"/>
    </xf>
    <xf numFmtId="0" fontId="0" fillId="0" borderId="4" xfId="0" applyFill="1" applyBorder="1"/>
    <xf numFmtId="3" fontId="0" fillId="0" borderId="0" xfId="0" applyNumberFormat="1" applyBorder="1"/>
    <xf numFmtId="0" fontId="0" fillId="0" borderId="0" xfId="0" applyFill="1" applyBorder="1" applyAlignment="1">
      <alignment wrapText="1"/>
    </xf>
    <xf numFmtId="4" fontId="13" fillId="0" borderId="0" xfId="0" applyNumberFormat="1" applyFont="1" applyBorder="1"/>
    <xf numFmtId="4" fontId="13" fillId="0" borderId="0" xfId="0" applyNumberFormat="1" applyFont="1" applyFill="1" applyBorder="1"/>
    <xf numFmtId="0" fontId="28" fillId="0" borderId="0" xfId="0" applyFont="1" applyFill="1" applyBorder="1" applyAlignment="1">
      <alignment wrapText="1"/>
    </xf>
    <xf numFmtId="0" fontId="13" fillId="0" borderId="0" xfId="0" applyFont="1" applyFill="1" applyBorder="1"/>
    <xf numFmtId="4" fontId="29" fillId="0" borderId="0" xfId="0" applyNumberFormat="1" applyFont="1" applyBorder="1"/>
    <xf numFmtId="0" fontId="30" fillId="0" borderId="0" xfId="0" applyFont="1" applyFill="1" applyBorder="1"/>
    <xf numFmtId="0" fontId="30" fillId="0" borderId="0" xfId="0" applyFont="1" applyFill="1" applyBorder="1" applyAlignment="1">
      <alignment wrapText="1"/>
    </xf>
    <xf numFmtId="3" fontId="13" fillId="0" borderId="0" xfId="0" applyNumberFormat="1" applyFont="1" applyBorder="1"/>
    <xf numFmtId="0" fontId="13" fillId="0" borderId="0" xfId="0" applyFont="1" applyFill="1" applyBorder="1" applyAlignment="1"/>
    <xf numFmtId="0" fontId="31" fillId="0" borderId="0" xfId="0" applyFont="1" applyAlignment="1">
      <alignment vertical="center"/>
    </xf>
    <xf numFmtId="1" fontId="5" fillId="0" borderId="0" xfId="0" applyNumberFormat="1" applyFont="1" applyAlignment="1">
      <alignment horizontal="right" vertical="center"/>
    </xf>
    <xf numFmtId="3" fontId="0" fillId="0" borderId="0" xfId="0" applyNumberFormat="1" applyFill="1" applyBorder="1"/>
    <xf numFmtId="3" fontId="5" fillId="0" borderId="0" xfId="0" applyNumberFormat="1" applyFont="1" applyAlignment="1">
      <alignment horizontal="right" vertical="center"/>
    </xf>
    <xf numFmtId="0" fontId="0" fillId="0" borderId="4" xfId="0" applyBorder="1"/>
    <xf numFmtId="0" fontId="32" fillId="0" borderId="0" xfId="0" applyFont="1" applyFill="1" applyBorder="1"/>
    <xf numFmtId="0" fontId="26" fillId="0" borderId="4" xfId="0" applyFont="1" applyFill="1" applyBorder="1"/>
    <xf numFmtId="3" fontId="26" fillId="0" borderId="0" xfId="0" applyNumberFormat="1" applyFont="1" applyBorder="1"/>
    <xf numFmtId="0" fontId="26" fillId="0" borderId="0" xfId="0" applyFont="1" applyFill="1" applyBorder="1"/>
    <xf numFmtId="0" fontId="28" fillId="0" borderId="4" xfId="0" applyFont="1" applyFill="1" applyBorder="1"/>
    <xf numFmtId="3" fontId="28" fillId="0" borderId="0" xfId="0" applyNumberFormat="1" applyFont="1" applyBorder="1"/>
    <xf numFmtId="0" fontId="28" fillId="0" borderId="0" xfId="0" applyFont="1" applyFill="1" applyBorder="1"/>
    <xf numFmtId="0" fontId="13" fillId="0" borderId="4" xfId="0" applyFont="1" applyFill="1" applyBorder="1"/>
    <xf numFmtId="0" fontId="13" fillId="0" borderId="0" xfId="0" applyFont="1" applyBorder="1"/>
    <xf numFmtId="3" fontId="0" fillId="0" borderId="0" xfId="0" applyNumberFormat="1" applyFont="1" applyBorder="1"/>
    <xf numFmtId="0" fontId="0" fillId="0" borderId="0" xfId="0" applyBorder="1" applyAlignment="1">
      <alignment vertical="top" wrapText="1"/>
    </xf>
    <xf numFmtId="0" fontId="5" fillId="0" borderId="0" xfId="0" applyFont="1" applyAlignment="1">
      <alignment horizontal="right" vertical="center"/>
    </xf>
    <xf numFmtId="3" fontId="5" fillId="0" borderId="0" xfId="0" applyNumberFormat="1" applyFont="1" applyAlignment="1">
      <alignment horizontal="right" vertical="top"/>
    </xf>
    <xf numFmtId="3" fontId="0" fillId="0" borderId="0" xfId="0" applyNumberFormat="1" applyAlignment="1">
      <alignment vertical="top"/>
    </xf>
    <xf numFmtId="0" fontId="0" fillId="0" borderId="0" xfId="0" applyFont="1"/>
    <xf numFmtId="0" fontId="0" fillId="0" borderId="5" xfId="0" applyFont="1" applyBorder="1"/>
    <xf numFmtId="0" fontId="0" fillId="0" borderId="0" xfId="0" applyFont="1" applyBorder="1"/>
    <xf numFmtId="0" fontId="0" fillId="0" borderId="0" xfId="0" applyFont="1" applyFill="1" applyBorder="1" applyAlignment="1">
      <alignment wrapText="1"/>
    </xf>
    <xf numFmtId="0" fontId="0" fillId="0" borderId="0" xfId="0" applyFont="1" applyBorder="1" applyAlignment="1">
      <alignment wrapText="1"/>
    </xf>
    <xf numFmtId="0" fontId="5" fillId="0" borderId="0" xfId="0" applyFont="1" applyAlignment="1">
      <alignment horizontal="right" vertical="top"/>
    </xf>
    <xf numFmtId="0" fontId="33" fillId="0" borderId="0" xfId="0" applyFont="1" applyBorder="1"/>
    <xf numFmtId="4" fontId="33" fillId="0" borderId="0" xfId="0" applyNumberFormat="1" applyFont="1" applyBorder="1"/>
    <xf numFmtId="0" fontId="33" fillId="0" borderId="0" xfId="0" applyFont="1" applyBorder="1" applyAlignment="1">
      <alignment wrapText="1"/>
    </xf>
    <xf numFmtId="0" fontId="28" fillId="0" borderId="4" xfId="0" applyFont="1" applyBorder="1"/>
    <xf numFmtId="0" fontId="28" fillId="0" borderId="0" xfId="0" applyFont="1" applyBorder="1" applyAlignment="1">
      <alignment horizontal="center" vertical="center"/>
    </xf>
    <xf numFmtId="0" fontId="28" fillId="0" borderId="0" xfId="0" applyNumberFormat="1" applyFont="1" applyBorder="1" applyAlignment="1">
      <alignment horizontal="center" vertical="center"/>
    </xf>
    <xf numFmtId="0" fontId="26" fillId="0" borderId="4" xfId="0" applyFont="1" applyBorder="1"/>
    <xf numFmtId="0" fontId="0" fillId="0" borderId="3" xfId="0" applyBorder="1"/>
    <xf numFmtId="0" fontId="0" fillId="0" borderId="2" xfId="0" applyBorder="1"/>
    <xf numFmtId="4" fontId="0" fillId="0" borderId="2" xfId="0" applyNumberFormat="1" applyBorder="1"/>
    <xf numFmtId="3" fontId="0" fillId="0" borderId="2" xfId="0" applyNumberFormat="1" applyBorder="1"/>
    <xf numFmtId="0" fontId="0" fillId="0" borderId="1" xfId="0" applyBorder="1"/>
    <xf numFmtId="0" fontId="36" fillId="0" borderId="0" xfId="0" applyFont="1"/>
    <xf numFmtId="0" fontId="36" fillId="0" borderId="0" xfId="0" quotePrefix="1" applyFont="1" applyAlignment="1"/>
    <xf numFmtId="2" fontId="36" fillId="0" borderId="0" xfId="0" applyNumberFormat="1" applyFont="1"/>
    <xf numFmtId="14" fontId="36" fillId="0" borderId="0" xfId="0" applyNumberFormat="1" applyFont="1"/>
    <xf numFmtId="4" fontId="36" fillId="0" borderId="0" xfId="0" applyNumberFormat="1" applyFont="1"/>
    <xf numFmtId="0" fontId="36" fillId="2" borderId="0" xfId="0" applyFont="1" applyFill="1"/>
    <xf numFmtId="0" fontId="36" fillId="0" borderId="0" xfId="0" quotePrefix="1" applyNumberFormat="1" applyFont="1" applyAlignment="1"/>
    <xf numFmtId="0" fontId="37" fillId="0" borderId="0" xfId="0" applyFont="1"/>
    <xf numFmtId="0" fontId="37" fillId="0" borderId="0" xfId="0" quotePrefix="1" applyFont="1" applyAlignment="1"/>
    <xf numFmtId="2" fontId="37" fillId="0" borderId="0" xfId="0" applyNumberFormat="1" applyFont="1"/>
    <xf numFmtId="14" fontId="37" fillId="0" borderId="0" xfId="0" applyNumberFormat="1" applyFont="1"/>
    <xf numFmtId="4" fontId="37" fillId="0" borderId="0" xfId="0" applyNumberFormat="1" applyFont="1"/>
    <xf numFmtId="0" fontId="37" fillId="2" borderId="0" xfId="0" applyFont="1" applyFill="1"/>
    <xf numFmtId="0" fontId="37" fillId="0" borderId="0" xfId="0" quotePrefix="1" applyNumberFormat="1" applyFont="1" applyAlignment="1"/>
    <xf numFmtId="0" fontId="12" fillId="0" borderId="0" xfId="0" applyFont="1"/>
    <xf numFmtId="0" fontId="12" fillId="0" borderId="0" xfId="0" applyFont="1" applyFill="1"/>
    <xf numFmtId="4" fontId="12" fillId="0" borderId="0" xfId="0" applyNumberFormat="1" applyFont="1"/>
    <xf numFmtId="0" fontId="12" fillId="0" borderId="8" xfId="0" applyFont="1" applyBorder="1"/>
    <xf numFmtId="4" fontId="40" fillId="0" borderId="7" xfId="52" applyNumberFormat="1" applyFont="1" applyBorder="1"/>
    <xf numFmtId="0" fontId="12" fillId="0" borderId="7" xfId="52" applyFont="1" applyBorder="1"/>
    <xf numFmtId="0" fontId="40" fillId="0" borderId="7" xfId="52" applyFont="1" applyBorder="1"/>
    <xf numFmtId="0" fontId="40" fillId="0" borderId="6" xfId="52" applyFont="1" applyBorder="1"/>
    <xf numFmtId="0" fontId="12" fillId="0" borderId="5" xfId="0" applyFont="1" applyBorder="1"/>
    <xf numFmtId="3" fontId="39" fillId="0" borderId="0" xfId="51" applyNumberFormat="1" applyFont="1" applyBorder="1"/>
    <xf numFmtId="0" fontId="40" fillId="0" borderId="0" xfId="52" applyFont="1" applyBorder="1"/>
    <xf numFmtId="0" fontId="41" fillId="0" borderId="4" xfId="52" applyFont="1" applyBorder="1"/>
    <xf numFmtId="0" fontId="40" fillId="0" borderId="4" xfId="52" applyFont="1" applyBorder="1"/>
    <xf numFmtId="0" fontId="40" fillId="0" borderId="0" xfId="52" applyFont="1" applyFill="1" applyBorder="1"/>
    <xf numFmtId="0" fontId="42" fillId="0" borderId="0" xfId="52" applyFont="1" applyBorder="1" applyAlignment="1">
      <alignment horizontal="left"/>
    </xf>
    <xf numFmtId="0" fontId="40" fillId="0" borderId="0" xfId="52" applyFont="1" applyBorder="1" applyAlignment="1">
      <alignment horizontal="left"/>
    </xf>
    <xf numFmtId="43" fontId="39" fillId="0" borderId="0" xfId="51" applyFont="1" applyBorder="1"/>
    <xf numFmtId="0" fontId="41" fillId="0" borderId="0" xfId="52" applyFont="1" applyBorder="1"/>
    <xf numFmtId="0" fontId="43" fillId="0" borderId="0" xfId="52" applyFont="1" applyBorder="1" applyAlignment="1">
      <alignment horizontal="center"/>
    </xf>
    <xf numFmtId="0" fontId="44" fillId="0" borderId="0" xfId="52" applyNumberFormat="1" applyFont="1" applyBorder="1" applyAlignment="1">
      <alignment horizontal="center"/>
    </xf>
    <xf numFmtId="0" fontId="45" fillId="2" borderId="0" xfId="0" applyFont="1" applyFill="1"/>
    <xf numFmtId="0" fontId="45" fillId="0" borderId="0" xfId="0" quotePrefix="1" applyFont="1" applyAlignment="1"/>
    <xf numFmtId="4" fontId="12" fillId="0" borderId="0" xfId="0" quotePrefix="1" applyNumberFormat="1" applyFont="1" applyAlignment="1"/>
    <xf numFmtId="0" fontId="45" fillId="0" borderId="0" xfId="0" applyFont="1"/>
    <xf numFmtId="0" fontId="45" fillId="0" borderId="0" xfId="0" quotePrefix="1" applyNumberFormat="1" applyFont="1" applyAlignment="1"/>
    <xf numFmtId="0" fontId="46" fillId="0" borderId="0" xfId="0" applyFont="1"/>
    <xf numFmtId="0" fontId="46" fillId="0" borderId="0" xfId="0" applyFont="1" applyFill="1"/>
    <xf numFmtId="0" fontId="46" fillId="2" borderId="0" xfId="0" applyFont="1" applyFill="1"/>
    <xf numFmtId="0" fontId="46" fillId="0" borderId="0" xfId="0" quotePrefix="1" applyFont="1" applyAlignment="1"/>
    <xf numFmtId="0" fontId="46" fillId="0" borderId="0" xfId="0" quotePrefix="1" applyNumberFormat="1" applyFont="1" applyAlignment="1"/>
    <xf numFmtId="0" fontId="12" fillId="0" borderId="0" xfId="0" applyFont="1" applyAlignment="1"/>
    <xf numFmtId="165" fontId="12" fillId="0" borderId="0" xfId="51" applyNumberFormat="1" applyFont="1"/>
    <xf numFmtId="43" fontId="1" fillId="0" borderId="14" xfId="51" applyFont="1" applyBorder="1"/>
    <xf numFmtId="43" fontId="1" fillId="0" borderId="6" xfId="51" applyFont="1" applyBorder="1"/>
    <xf numFmtId="0" fontId="1" fillId="0" borderId="15" xfId="53" applyBorder="1"/>
    <xf numFmtId="0" fontId="1" fillId="0" borderId="14" xfId="53" applyBorder="1"/>
    <xf numFmtId="3" fontId="38" fillId="0" borderId="16" xfId="51" applyNumberFormat="1" applyFont="1" applyBorder="1" applyAlignment="1">
      <alignment horizontal="right" vertical="center"/>
    </xf>
    <xf numFmtId="0" fontId="38" fillId="0" borderId="17" xfId="53" applyFont="1" applyBorder="1"/>
    <xf numFmtId="0" fontId="38" fillId="0" borderId="16" xfId="53" applyFont="1" applyBorder="1"/>
    <xf numFmtId="3" fontId="11" fillId="0" borderId="18" xfId="51" applyNumberFormat="1" applyFont="1" applyBorder="1" applyAlignment="1">
      <alignment horizontal="right" vertical="center"/>
    </xf>
    <xf numFmtId="3" fontId="11" fillId="0" borderId="4" xfId="51" applyNumberFormat="1" applyFont="1" applyBorder="1" applyAlignment="1">
      <alignment horizontal="right" vertical="center"/>
    </xf>
    <xf numFmtId="0" fontId="11" fillId="0" borderId="0" xfId="53" applyFont="1" applyBorder="1"/>
    <xf numFmtId="0" fontId="11" fillId="0" borderId="18" xfId="53" applyFont="1" applyBorder="1"/>
    <xf numFmtId="0" fontId="11" fillId="0" borderId="18" xfId="53" applyFont="1" applyFill="1" applyBorder="1" applyAlignment="1">
      <alignment horizontal="left" indent="1"/>
    </xf>
    <xf numFmtId="3" fontId="38" fillId="0" borderId="18" xfId="51" applyNumberFormat="1" applyFont="1" applyBorder="1" applyAlignment="1">
      <alignment horizontal="right" vertical="center"/>
    </xf>
    <xf numFmtId="3" fontId="11" fillId="0" borderId="4" xfId="51" applyNumberFormat="1" applyFont="1" applyFill="1" applyBorder="1" applyAlignment="1">
      <alignment horizontal="right" vertical="center"/>
    </xf>
    <xf numFmtId="3" fontId="5" fillId="0" borderId="18" xfId="0" applyNumberFormat="1" applyFont="1" applyBorder="1" applyAlignment="1">
      <alignment horizontal="right" vertical="center"/>
    </xf>
    <xf numFmtId="3" fontId="11" fillId="0" borderId="18" xfId="51" applyNumberFormat="1" applyFont="1" applyFill="1" applyBorder="1" applyAlignment="1">
      <alignment horizontal="right" vertical="center"/>
    </xf>
    <xf numFmtId="0" fontId="11" fillId="0" borderId="18" xfId="53" applyFont="1" applyFill="1" applyBorder="1" applyAlignment="1"/>
    <xf numFmtId="3" fontId="5" fillId="0" borderId="5" xfId="0" applyNumberFormat="1" applyFont="1" applyBorder="1" applyAlignment="1">
      <alignment horizontal="right" vertical="center"/>
    </xf>
    <xf numFmtId="3" fontId="48" fillId="0" borderId="18" xfId="0" applyNumberFormat="1" applyFont="1" applyBorder="1" applyAlignment="1">
      <alignment horizontal="right" vertical="center"/>
    </xf>
    <xf numFmtId="3" fontId="48" fillId="0" borderId="5" xfId="0" applyNumberFormat="1" applyFont="1" applyBorder="1" applyAlignment="1">
      <alignment horizontal="right" vertical="center"/>
    </xf>
    <xf numFmtId="0" fontId="48" fillId="0" borderId="18" xfId="0" applyFont="1" applyBorder="1" applyAlignment="1">
      <alignment horizontal="right" vertical="center"/>
    </xf>
    <xf numFmtId="0" fontId="49" fillId="0" borderId="18" xfId="53" applyFont="1" applyBorder="1"/>
    <xf numFmtId="0" fontId="38" fillId="0" borderId="0" xfId="53" applyFont="1" applyBorder="1" applyAlignment="1">
      <alignment wrapText="1"/>
    </xf>
    <xf numFmtId="0" fontId="38" fillId="0" borderId="18" xfId="53" applyFont="1" applyBorder="1" applyAlignment="1">
      <alignment wrapText="1"/>
    </xf>
    <xf numFmtId="0" fontId="38" fillId="0" borderId="17" xfId="53" applyFont="1" applyBorder="1" applyAlignment="1">
      <alignment wrapText="1"/>
    </xf>
    <xf numFmtId="0" fontId="38" fillId="0" borderId="16" xfId="53" applyFont="1" applyBorder="1" applyAlignment="1">
      <alignment wrapText="1"/>
    </xf>
    <xf numFmtId="0" fontId="37" fillId="0" borderId="0" xfId="53" applyFont="1" applyBorder="1" applyAlignment="1">
      <alignment wrapText="1"/>
    </xf>
    <xf numFmtId="0" fontId="49" fillId="0" borderId="18" xfId="53" applyFont="1" applyBorder="1" applyAlignment="1">
      <alignment wrapText="1"/>
    </xf>
    <xf numFmtId="0" fontId="11" fillId="0" borderId="0" xfId="53" applyFont="1" applyFill="1" applyBorder="1"/>
    <xf numFmtId="3" fontId="48" fillId="0" borderId="0" xfId="0" applyNumberFormat="1" applyFont="1" applyAlignment="1">
      <alignment horizontal="right" vertical="center"/>
    </xf>
    <xf numFmtId="0" fontId="48" fillId="0" borderId="5" xfId="0" applyFont="1" applyBorder="1" applyAlignment="1">
      <alignment horizontal="right" vertical="center"/>
    </xf>
    <xf numFmtId="0" fontId="48" fillId="0" borderId="0" xfId="0" applyFont="1" applyAlignment="1">
      <alignment horizontal="right" vertical="center"/>
    </xf>
    <xf numFmtId="0" fontId="5" fillId="0" borderId="5" xfId="0" applyFont="1" applyBorder="1" applyAlignment="1">
      <alignment horizontal="right" vertical="center"/>
    </xf>
    <xf numFmtId="0" fontId="5" fillId="0" borderId="18" xfId="0" applyFont="1" applyBorder="1" applyAlignment="1">
      <alignment horizontal="right" vertical="center"/>
    </xf>
    <xf numFmtId="0" fontId="38" fillId="0" borderId="0" xfId="53" applyFont="1" applyBorder="1"/>
    <xf numFmtId="0" fontId="38" fillId="0" borderId="18" xfId="53" applyFont="1" applyBorder="1"/>
    <xf numFmtId="0" fontId="11" fillId="0" borderId="0" xfId="53" applyFont="1" applyBorder="1" applyAlignment="1">
      <alignment wrapText="1"/>
    </xf>
    <xf numFmtId="0" fontId="11" fillId="0" borderId="18" xfId="53" applyFont="1" applyBorder="1" applyAlignment="1">
      <alignment wrapText="1"/>
    </xf>
    <xf numFmtId="43" fontId="38" fillId="0" borderId="18" xfId="51" applyFont="1" applyBorder="1"/>
    <xf numFmtId="43" fontId="11" fillId="0" borderId="1" xfId="51" applyFont="1" applyBorder="1"/>
    <xf numFmtId="43" fontId="11" fillId="0" borderId="19" xfId="51" applyFont="1" applyBorder="1"/>
    <xf numFmtId="43" fontId="11" fillId="0" borderId="19" xfId="51" applyFont="1" applyFill="1" applyBorder="1"/>
    <xf numFmtId="0" fontId="38" fillId="0" borderId="19" xfId="53" applyFont="1" applyBorder="1" applyAlignment="1">
      <alignment wrapText="1"/>
    </xf>
    <xf numFmtId="0" fontId="5" fillId="0" borderId="20" xfId="0" applyFont="1" applyBorder="1"/>
    <xf numFmtId="0" fontId="5" fillId="0" borderId="13" xfId="0" applyFont="1" applyBorder="1"/>
    <xf numFmtId="0" fontId="5" fillId="0" borderId="21" xfId="0" applyFont="1" applyBorder="1"/>
    <xf numFmtId="0" fontId="5" fillId="0" borderId="0" xfId="0" applyFont="1"/>
    <xf numFmtId="0" fontId="38" fillId="2" borderId="20" xfId="54" applyFont="1" applyFill="1" applyBorder="1" applyAlignment="1">
      <alignment horizontal="center" vertical="center" wrapText="1"/>
    </xf>
    <xf numFmtId="0" fontId="38" fillId="2" borderId="20" xfId="55" applyFont="1" applyFill="1" applyBorder="1" applyAlignment="1">
      <alignment horizontal="center" vertical="center" wrapText="1"/>
    </xf>
    <xf numFmtId="0" fontId="38" fillId="2" borderId="22" xfId="55" applyFont="1" applyFill="1" applyBorder="1"/>
    <xf numFmtId="0" fontId="38" fillId="2" borderId="20" xfId="55" applyFont="1" applyFill="1" applyBorder="1" applyAlignment="1">
      <alignment horizontal="center" vertical="center"/>
    </xf>
    <xf numFmtId="4" fontId="36" fillId="0" borderId="0" xfId="0" quotePrefix="1" applyNumberFormat="1" applyFont="1" applyAlignment="1"/>
    <xf numFmtId="4" fontId="37" fillId="0" borderId="0" xfId="0" quotePrefix="1" applyNumberFormat="1" applyFont="1" applyAlignment="1"/>
    <xf numFmtId="0" fontId="12" fillId="0" borderId="0" xfId="0" applyFont="1" applyBorder="1"/>
    <xf numFmtId="0" fontId="12" fillId="2" borderId="8" xfId="0" applyFont="1" applyFill="1" applyBorder="1"/>
    <xf numFmtId="0" fontId="12" fillId="2" borderId="7" xfId="0" applyFont="1" applyFill="1" applyBorder="1"/>
    <xf numFmtId="0" fontId="12" fillId="2" borderId="6" xfId="0" applyFont="1" applyFill="1" applyBorder="1"/>
    <xf numFmtId="0" fontId="12" fillId="2" borderId="5" xfId="0" applyFont="1" applyFill="1" applyBorder="1"/>
    <xf numFmtId="4" fontId="50" fillId="2" borderId="0" xfId="0" applyNumberFormat="1" applyFont="1" applyFill="1" applyBorder="1"/>
    <xf numFmtId="0" fontId="41" fillId="2" borderId="0" xfId="0" applyFont="1" applyFill="1" applyBorder="1"/>
    <xf numFmtId="0" fontId="12" fillId="2" borderId="0" xfId="0" applyFont="1" applyFill="1" applyBorder="1"/>
    <xf numFmtId="0" fontId="12" fillId="2" borderId="4" xfId="0" applyFont="1" applyFill="1" applyBorder="1"/>
    <xf numFmtId="3" fontId="12" fillId="2" borderId="0" xfId="0" applyNumberFormat="1" applyFont="1" applyFill="1" applyBorder="1"/>
    <xf numFmtId="0" fontId="12" fillId="2" borderId="0" xfId="0" applyFont="1" applyFill="1" applyBorder="1" applyAlignment="1">
      <alignment wrapText="1"/>
    </xf>
    <xf numFmtId="3" fontId="39" fillId="2" borderId="0" xfId="0" applyNumberFormat="1" applyFont="1" applyFill="1" applyBorder="1"/>
    <xf numFmtId="0" fontId="51" fillId="2" borderId="4" xfId="0" applyFont="1" applyFill="1" applyBorder="1" applyAlignment="1"/>
    <xf numFmtId="0" fontId="12" fillId="2" borderId="0" xfId="0" applyFont="1" applyFill="1" applyAlignment="1">
      <alignment horizontal="right" vertical="center"/>
    </xf>
    <xf numFmtId="43" fontId="12" fillId="0" borderId="0" xfId="51" applyFont="1"/>
    <xf numFmtId="0" fontId="39" fillId="2" borderId="0" xfId="0" applyFont="1" applyFill="1" applyBorder="1" applyAlignment="1">
      <alignment wrapText="1"/>
    </xf>
    <xf numFmtId="3" fontId="12" fillId="2" borderId="0" xfId="0" applyNumberFormat="1" applyFont="1" applyFill="1" applyAlignment="1">
      <alignment horizontal="right" vertical="center"/>
    </xf>
    <xf numFmtId="0" fontId="39" fillId="2" borderId="4" xfId="0" applyFont="1" applyFill="1" applyBorder="1"/>
    <xf numFmtId="1" fontId="12" fillId="2" borderId="0" xfId="0" applyNumberFormat="1" applyFont="1" applyFill="1" applyBorder="1"/>
    <xf numFmtId="1" fontId="12" fillId="22" borderId="0" xfId="0" applyNumberFormat="1" applyFont="1" applyFill="1" applyAlignment="1">
      <alignment horizontal="right" vertical="center"/>
    </xf>
    <xf numFmtId="0" fontId="39" fillId="2" borderId="0" xfId="0" applyFont="1" applyFill="1" applyBorder="1"/>
    <xf numFmtId="3" fontId="52" fillId="2" borderId="0" xfId="0" applyNumberFormat="1" applyFont="1" applyFill="1" applyBorder="1"/>
    <xf numFmtId="0" fontId="53" fillId="2" borderId="4" xfId="0" applyFont="1" applyFill="1" applyBorder="1"/>
    <xf numFmtId="0" fontId="42" fillId="2" borderId="0" xfId="0" applyFont="1" applyFill="1" applyBorder="1"/>
    <xf numFmtId="0" fontId="41" fillId="2" borderId="4" xfId="0" applyFont="1" applyFill="1" applyBorder="1"/>
    <xf numFmtId="0" fontId="12" fillId="2" borderId="0" xfId="55" applyFont="1" applyFill="1" applyBorder="1"/>
    <xf numFmtId="0" fontId="39" fillId="2" borderId="0" xfId="55" applyFont="1" applyFill="1" applyBorder="1"/>
    <xf numFmtId="0" fontId="54" fillId="2" borderId="0" xfId="0" applyFont="1" applyFill="1" applyBorder="1"/>
    <xf numFmtId="0" fontId="54" fillId="2" borderId="0" xfId="0" applyFont="1" applyFill="1" applyBorder="1" applyAlignment="1">
      <alignment wrapText="1"/>
    </xf>
    <xf numFmtId="0" fontId="55" fillId="2" borderId="0" xfId="0" applyFont="1" applyFill="1" applyBorder="1"/>
    <xf numFmtId="3" fontId="12" fillId="0" borderId="0" xfId="0" applyNumberFormat="1" applyFont="1"/>
    <xf numFmtId="0" fontId="54" fillId="2" borderId="5" xfId="0" applyFont="1" applyFill="1" applyBorder="1"/>
    <xf numFmtId="0" fontId="41" fillId="2" borderId="0" xfId="0" applyFont="1" applyFill="1" applyBorder="1" applyAlignment="1">
      <alignment horizontal="center"/>
    </xf>
    <xf numFmtId="4" fontId="41" fillId="2" borderId="0" xfId="0" applyNumberFormat="1" applyFont="1" applyFill="1" applyBorder="1" applyAlignment="1">
      <alignment horizontal="center"/>
    </xf>
    <xf numFmtId="0" fontId="41" fillId="2" borderId="0" xfId="0" applyFont="1" applyFill="1" applyBorder="1" applyAlignment="1">
      <alignment horizontal="right"/>
    </xf>
    <xf numFmtId="4" fontId="41" fillId="2" borderId="0" xfId="0" applyNumberFormat="1" applyFont="1" applyFill="1" applyBorder="1" applyAlignment="1">
      <alignment horizontal="right"/>
    </xf>
    <xf numFmtId="4" fontId="12" fillId="2" borderId="0" xfId="0" applyNumberFormat="1" applyFont="1" applyFill="1" applyBorder="1"/>
    <xf numFmtId="4" fontId="46" fillId="0" borderId="0" xfId="0" applyNumberFormat="1" applyFont="1"/>
    <xf numFmtId="0" fontId="5" fillId="0" borderId="0" xfId="56" applyFont="1"/>
    <xf numFmtId="3" fontId="0" fillId="0" borderId="0" xfId="57" applyNumberFormat="1" applyFont="1"/>
    <xf numFmtId="0" fontId="5" fillId="0" borderId="0" xfId="56" applyFont="1" applyAlignment="1">
      <alignment wrapText="1"/>
    </xf>
    <xf numFmtId="3" fontId="56" fillId="0" borderId="14" xfId="57" applyNumberFormat="1" applyFont="1" applyBorder="1"/>
    <xf numFmtId="0" fontId="56" fillId="0" borderId="7" xfId="53" applyFont="1" applyBorder="1" applyAlignment="1">
      <alignment wrapText="1"/>
    </xf>
    <xf numFmtId="0" fontId="56" fillId="0" borderId="6" xfId="53" applyFont="1" applyBorder="1" applyAlignment="1"/>
    <xf numFmtId="3" fontId="56" fillId="0" borderId="18" xfId="57" applyNumberFormat="1" applyFont="1" applyBorder="1"/>
    <xf numFmtId="0" fontId="57" fillId="0" borderId="0" xfId="53" applyFont="1" applyBorder="1" applyAlignment="1">
      <alignment wrapText="1"/>
    </xf>
    <xf numFmtId="0" fontId="57" fillId="0" borderId="4" xfId="53" applyFont="1" applyBorder="1" applyAlignment="1"/>
    <xf numFmtId="0" fontId="56" fillId="0" borderId="0" xfId="53" applyFont="1" applyBorder="1" applyAlignment="1">
      <alignment wrapText="1"/>
    </xf>
    <xf numFmtId="0" fontId="56" fillId="0" borderId="4" xfId="53" applyFont="1" applyBorder="1" applyAlignment="1"/>
    <xf numFmtId="165" fontId="5" fillId="0" borderId="0" xfId="56" applyNumberFormat="1" applyFont="1"/>
    <xf numFmtId="3" fontId="57" fillId="0" borderId="18" xfId="57" applyNumberFormat="1" applyFont="1" applyBorder="1"/>
    <xf numFmtId="0" fontId="57" fillId="0" borderId="0" xfId="53" applyFont="1" applyFill="1" applyBorder="1" applyAlignment="1">
      <alignment wrapText="1"/>
    </xf>
    <xf numFmtId="0" fontId="57" fillId="0" borderId="4" xfId="53" applyFont="1" applyFill="1" applyBorder="1" applyAlignment="1"/>
    <xf numFmtId="3" fontId="56" fillId="0" borderId="18" xfId="57" applyNumberFormat="1" applyFont="1" applyFill="1" applyBorder="1" applyAlignment="1"/>
    <xf numFmtId="3" fontId="57" fillId="0" borderId="18" xfId="57" applyNumberFormat="1" applyFont="1" applyFill="1" applyBorder="1"/>
    <xf numFmtId="0" fontId="56" fillId="0" borderId="0" xfId="53" applyFont="1" applyFill="1" applyBorder="1" applyAlignment="1">
      <alignment wrapText="1"/>
    </xf>
    <xf numFmtId="0" fontId="56" fillId="0" borderId="4" xfId="53" applyFont="1" applyFill="1" applyBorder="1" applyAlignment="1"/>
    <xf numFmtId="3" fontId="57" fillId="2" borderId="20" xfId="57" applyNumberFormat="1" applyFont="1" applyFill="1" applyBorder="1"/>
    <xf numFmtId="0" fontId="59" fillId="2" borderId="22" xfId="53" applyFont="1" applyFill="1" applyBorder="1" applyAlignment="1">
      <alignment wrapText="1"/>
    </xf>
    <xf numFmtId="0" fontId="57" fillId="2" borderId="23" xfId="53" applyFont="1" applyFill="1" applyBorder="1" applyAlignment="1"/>
    <xf numFmtId="0" fontId="56" fillId="0" borderId="0" xfId="53" applyFont="1" applyFill="1" applyBorder="1" applyAlignment="1">
      <alignment horizontal="left" wrapText="1"/>
    </xf>
    <xf numFmtId="0" fontId="56" fillId="0" borderId="4" xfId="53" applyFont="1" applyFill="1" applyBorder="1" applyAlignment="1">
      <alignment horizontal="left"/>
    </xf>
    <xf numFmtId="3" fontId="60" fillId="0" borderId="18" xfId="52" applyNumberFormat="1" applyFont="1" applyBorder="1" applyAlignment="1">
      <alignment horizontal="right" vertical="center"/>
    </xf>
    <xf numFmtId="0" fontId="5" fillId="0" borderId="0" xfId="56" applyFont="1" applyFill="1" applyBorder="1" applyAlignment="1">
      <alignment wrapText="1"/>
    </xf>
    <xf numFmtId="0" fontId="60" fillId="0" borderId="18" xfId="52" applyFont="1" applyBorder="1" applyAlignment="1">
      <alignment horizontal="right" vertical="center"/>
    </xf>
    <xf numFmtId="3" fontId="5" fillId="0" borderId="0" xfId="56" applyNumberFormat="1" applyFont="1"/>
    <xf numFmtId="43" fontId="7" fillId="0" borderId="0" xfId="57" applyFont="1" applyBorder="1"/>
    <xf numFmtId="0" fontId="59" fillId="0" borderId="0" xfId="53" applyFont="1" applyFill="1" applyBorder="1" applyAlignment="1">
      <alignment wrapText="1"/>
    </xf>
    <xf numFmtId="43" fontId="0" fillId="0" borderId="0" xfId="57" applyFont="1"/>
    <xf numFmtId="0" fontId="57" fillId="0" borderId="4" xfId="53" applyFont="1" applyFill="1" applyBorder="1" applyAlignment="1">
      <alignment horizontal="left"/>
    </xf>
    <xf numFmtId="0" fontId="60" fillId="0" borderId="18" xfId="52" applyFont="1" applyBorder="1" applyAlignment="1">
      <alignment vertical="center"/>
    </xf>
    <xf numFmtId="0" fontId="59" fillId="0" borderId="0" xfId="53" applyFont="1" applyBorder="1" applyAlignment="1">
      <alignment wrapText="1"/>
    </xf>
    <xf numFmtId="3" fontId="59" fillId="0" borderId="18" xfId="57" applyNumberFormat="1" applyFont="1" applyBorder="1"/>
    <xf numFmtId="0" fontId="61" fillId="0" borderId="18" xfId="57" applyNumberFormat="1" applyFont="1" applyBorder="1" applyAlignment="1">
      <alignment horizontal="center"/>
    </xf>
    <xf numFmtId="0" fontId="56" fillId="0" borderId="0" xfId="52" applyFont="1" applyBorder="1" applyAlignment="1">
      <alignment wrapText="1"/>
    </xf>
    <xf numFmtId="0" fontId="56" fillId="0" borderId="4" xfId="52" applyFont="1" applyBorder="1"/>
    <xf numFmtId="3" fontId="56" fillId="0" borderId="19" xfId="57" applyNumberFormat="1" applyFont="1" applyBorder="1"/>
    <xf numFmtId="0" fontId="56" fillId="0" borderId="2" xfId="52" applyFont="1" applyBorder="1" applyAlignment="1">
      <alignment wrapText="1"/>
    </xf>
    <xf numFmtId="0" fontId="62" fillId="0" borderId="1" xfId="52" quotePrefix="1" applyFont="1" applyBorder="1" applyAlignment="1"/>
    <xf numFmtId="4" fontId="0" fillId="2" borderId="0" xfId="0" applyNumberFormat="1" applyFill="1"/>
    <xf numFmtId="0" fontId="39" fillId="0" borderId="0" xfId="0" applyFont="1" applyAlignment="1"/>
    <xf numFmtId="166" fontId="0" fillId="0" borderId="0" xfId="0" applyNumberFormat="1"/>
    <xf numFmtId="43" fontId="63" fillId="2" borderId="14" xfId="51" applyFont="1" applyFill="1" applyBorder="1"/>
    <xf numFmtId="0" fontId="63" fillId="2" borderId="14" xfId="0" applyFont="1" applyFill="1" applyBorder="1" applyAlignment="1">
      <alignment wrapText="1"/>
    </xf>
    <xf numFmtId="0" fontId="63" fillId="2" borderId="14" xfId="0" applyFont="1" applyFill="1" applyBorder="1"/>
    <xf numFmtId="3" fontId="31" fillId="22" borderId="5" xfId="0" applyNumberFormat="1" applyFont="1" applyFill="1" applyBorder="1" applyAlignment="1">
      <alignment horizontal="right" vertical="center"/>
    </xf>
    <xf numFmtId="0" fontId="31" fillId="22" borderId="5" xfId="0" applyFont="1" applyFill="1" applyBorder="1" applyAlignment="1">
      <alignment horizontal="right" vertical="center"/>
    </xf>
    <xf numFmtId="3" fontId="31" fillId="22" borderId="18" xfId="0" applyNumberFormat="1" applyFont="1" applyFill="1" applyBorder="1" applyAlignment="1">
      <alignment horizontal="right" vertical="center"/>
    </xf>
    <xf numFmtId="0" fontId="63" fillId="2" borderId="18" xfId="0" applyFont="1" applyFill="1" applyBorder="1" applyAlignment="1">
      <alignment wrapText="1"/>
    </xf>
    <xf numFmtId="0" fontId="63" fillId="2" borderId="18" xfId="0" applyFont="1" applyFill="1" applyBorder="1"/>
    <xf numFmtId="0" fontId="31" fillId="22" borderId="18" xfId="0" applyFont="1" applyFill="1" applyBorder="1" applyAlignment="1">
      <alignment horizontal="right" vertical="center"/>
    </xf>
    <xf numFmtId="166" fontId="47" fillId="2" borderId="18" xfId="51" applyNumberFormat="1" applyFont="1" applyFill="1" applyBorder="1"/>
    <xf numFmtId="0" fontId="32" fillId="2" borderId="18" xfId="0" applyFont="1" applyFill="1" applyBorder="1" applyAlignment="1">
      <alignment wrapText="1"/>
    </xf>
    <xf numFmtId="0" fontId="32" fillId="2" borderId="18" xfId="0" applyFont="1" applyFill="1" applyBorder="1" applyAlignment="1">
      <alignment horizontal="left"/>
    </xf>
    <xf numFmtId="166" fontId="63" fillId="2" borderId="18" xfId="51" applyNumberFormat="1" applyFont="1" applyFill="1" applyBorder="1"/>
    <xf numFmtId="0" fontId="63" fillId="2" borderId="18" xfId="0" applyFont="1" applyFill="1" applyBorder="1" applyAlignment="1">
      <alignment horizontal="left"/>
    </xf>
    <xf numFmtId="0" fontId="26" fillId="2" borderId="18" xfId="0" applyFont="1" applyFill="1" applyBorder="1" applyAlignment="1">
      <alignment wrapText="1"/>
    </xf>
    <xf numFmtId="0" fontId="26" fillId="2" borderId="18" xfId="0" applyFont="1" applyFill="1" applyBorder="1" applyAlignment="1">
      <alignment horizontal="left"/>
    </xf>
    <xf numFmtId="0" fontId="0" fillId="2" borderId="18" xfId="0" applyFill="1" applyBorder="1"/>
    <xf numFmtId="0" fontId="0" fillId="2" borderId="19" xfId="0" applyFill="1" applyBorder="1"/>
    <xf numFmtId="0" fontId="26" fillId="2" borderId="20" xfId="54" applyFont="1" applyFill="1" applyBorder="1" applyAlignment="1">
      <alignment horizontal="center" vertical="center" wrapText="1"/>
    </xf>
    <xf numFmtId="0" fontId="26" fillId="2" borderId="20" xfId="55" applyFont="1" applyFill="1" applyBorder="1" applyAlignment="1">
      <alignment horizontal="center" vertical="center" wrapText="1"/>
    </xf>
    <xf numFmtId="4" fontId="36" fillId="2" borderId="0" xfId="0" applyNumberFormat="1" applyFont="1" applyFill="1"/>
    <xf numFmtId="4" fontId="36" fillId="2" borderId="0" xfId="0" quotePrefix="1" applyNumberFormat="1" applyFont="1" applyFill="1" applyAlignment="1"/>
    <xf numFmtId="0" fontId="36" fillId="2" borderId="0" xfId="0" quotePrefix="1" applyFont="1" applyFill="1" applyAlignment="1"/>
    <xf numFmtId="0" fontId="36" fillId="2" borderId="0" xfId="0" quotePrefix="1" applyNumberFormat="1" applyFont="1" applyFill="1" applyAlignment="1"/>
    <xf numFmtId="4" fontId="37" fillId="2" borderId="0" xfId="0" applyNumberFormat="1" applyFont="1" applyFill="1"/>
    <xf numFmtId="4" fontId="37" fillId="2" borderId="0" xfId="0" quotePrefix="1" applyNumberFormat="1" applyFont="1" applyFill="1" applyAlignment="1"/>
    <xf numFmtId="0" fontId="37" fillId="2" borderId="0" xfId="0" quotePrefix="1" applyFont="1" applyFill="1" applyAlignment="1"/>
    <xf numFmtId="0" fontId="37" fillId="2" borderId="0" xfId="0" quotePrefix="1" applyNumberFormat="1" applyFont="1" applyFill="1" applyAlignment="1"/>
    <xf numFmtId="43" fontId="0" fillId="0" borderId="8" xfId="51" applyFont="1" applyBorder="1"/>
    <xf numFmtId="43" fontId="0" fillId="0" borderId="7" xfId="51" applyFont="1" applyBorder="1"/>
    <xf numFmtId="166" fontId="13" fillId="0" borderId="5" xfId="51" applyNumberFormat="1" applyFont="1" applyBorder="1"/>
    <xf numFmtId="166" fontId="13" fillId="0" borderId="0" xfId="51" applyNumberFormat="1" applyFont="1" applyBorder="1"/>
    <xf numFmtId="0" fontId="26" fillId="0" borderId="4" xfId="58" applyFont="1" applyBorder="1"/>
    <xf numFmtId="166" fontId="0" fillId="0" borderId="5" xfId="51" applyNumberFormat="1" applyFont="1" applyBorder="1"/>
    <xf numFmtId="166" fontId="0" fillId="0" borderId="0" xfId="51" applyNumberFormat="1" applyFont="1" applyBorder="1"/>
    <xf numFmtId="0" fontId="1" fillId="0" borderId="4" xfId="58" applyBorder="1"/>
    <xf numFmtId="166" fontId="13" fillId="2" borderId="5" xfId="51" applyNumberFormat="1" applyFont="1" applyFill="1" applyBorder="1"/>
    <xf numFmtId="166" fontId="13" fillId="2" borderId="0" xfId="51" applyNumberFormat="1" applyFont="1" applyFill="1" applyBorder="1"/>
    <xf numFmtId="0" fontId="0" fillId="2" borderId="0" xfId="0" applyFill="1" applyBorder="1"/>
    <xf numFmtId="0" fontId="26" fillId="2" borderId="0" xfId="58" applyFont="1" applyFill="1" applyBorder="1" applyAlignment="1">
      <alignment horizontal="left" indent="1"/>
    </xf>
    <xf numFmtId="166" fontId="0" fillId="2" borderId="5" xfId="51" applyNumberFormat="1" applyFont="1" applyFill="1" applyBorder="1"/>
    <xf numFmtId="166" fontId="0" fillId="2" borderId="0" xfId="51" applyNumberFormat="1" applyFont="1" applyFill="1" applyBorder="1"/>
    <xf numFmtId="0" fontId="1" fillId="0" borderId="0" xfId="58" applyBorder="1" applyAlignment="1">
      <alignment horizontal="left" indent="2"/>
    </xf>
    <xf numFmtId="0" fontId="1" fillId="0" borderId="0" xfId="58" applyBorder="1" applyAlignment="1">
      <alignment horizontal="left" wrapText="1" indent="2"/>
    </xf>
    <xf numFmtId="0" fontId="1" fillId="0" borderId="0" xfId="58" applyFont="1" applyBorder="1" applyAlignment="1">
      <alignment horizontal="left" indent="1"/>
    </xf>
    <xf numFmtId="0" fontId="1" fillId="0" borderId="4" xfId="58" applyBorder="1" applyAlignment="1">
      <alignment horizontal="left" indent="1"/>
    </xf>
    <xf numFmtId="166" fontId="0" fillId="0" borderId="5" xfId="51" applyNumberFormat="1" applyFont="1" applyFill="1" applyBorder="1"/>
    <xf numFmtId="166" fontId="0" fillId="0" borderId="0" xfId="0" applyNumberFormat="1" applyBorder="1"/>
    <xf numFmtId="166" fontId="13" fillId="0" borderId="25" xfId="51" applyNumberFormat="1" applyFont="1" applyBorder="1"/>
    <xf numFmtId="166" fontId="13" fillId="0" borderId="26" xfId="51" applyNumberFormat="1" applyFont="1" applyBorder="1"/>
    <xf numFmtId="0" fontId="0" fillId="0" borderId="26" xfId="0" applyBorder="1"/>
    <xf numFmtId="0" fontId="26" fillId="0" borderId="4" xfId="58" applyFont="1" applyBorder="1" applyAlignment="1">
      <alignment horizontal="left" indent="1"/>
    </xf>
    <xf numFmtId="0" fontId="1" fillId="0" borderId="0" xfId="58" applyBorder="1" applyAlignment="1">
      <alignment horizontal="left" indent="1"/>
    </xf>
    <xf numFmtId="43" fontId="0" fillId="0" borderId="5" xfId="51" applyFont="1" applyBorder="1"/>
    <xf numFmtId="43" fontId="0" fillId="0" borderId="0" xfId="51" applyFont="1" applyBorder="1"/>
    <xf numFmtId="0" fontId="13" fillId="0" borderId="25" xfId="0" applyFont="1" applyBorder="1"/>
    <xf numFmtId="0" fontId="13" fillId="0" borderId="26" xfId="0" applyFont="1" applyBorder="1"/>
    <xf numFmtId="0" fontId="26" fillId="0" borderId="26" xfId="58" applyFont="1" applyBorder="1" applyAlignment="1">
      <alignment horizontal="left" indent="1"/>
    </xf>
    <xf numFmtId="0" fontId="13" fillId="0" borderId="5" xfId="0" applyFont="1" applyBorder="1"/>
    <xf numFmtId="0" fontId="34" fillId="0" borderId="4" xfId="58" applyFont="1" applyBorder="1"/>
    <xf numFmtId="0" fontId="12" fillId="2" borderId="0" xfId="0" applyFont="1" applyFill="1"/>
    <xf numFmtId="0" fontId="7" fillId="2" borderId="8" xfId="0" applyFont="1" applyFill="1" applyBorder="1" applyAlignment="1">
      <alignment horizontal="center" vertical="center" wrapText="1"/>
    </xf>
    <xf numFmtId="3" fontId="7" fillId="2" borderId="8" xfId="0" applyNumberFormat="1" applyFont="1" applyFill="1" applyBorder="1" applyAlignment="1">
      <alignment horizontal="right" vertical="center" wrapText="1"/>
    </xf>
    <xf numFmtId="4" fontId="7" fillId="2" borderId="8" xfId="0" applyNumberFormat="1" applyFont="1" applyFill="1" applyBorder="1" applyAlignment="1">
      <alignment horizontal="center" vertical="center" wrapText="1"/>
    </xf>
    <xf numFmtId="0" fontId="7" fillId="2" borderId="14" xfId="0" applyFont="1" applyFill="1" applyBorder="1" applyAlignment="1">
      <alignment horizontal="left" vertical="center" wrapText="1"/>
    </xf>
    <xf numFmtId="0" fontId="7" fillId="2" borderId="5" xfId="0" applyFont="1" applyFill="1" applyBorder="1" applyAlignment="1">
      <alignment horizontal="center" vertical="center" wrapText="1"/>
    </xf>
    <xf numFmtId="3" fontId="7" fillId="2" borderId="5" xfId="0" applyNumberFormat="1" applyFont="1" applyFill="1" applyBorder="1" applyAlignment="1">
      <alignment horizontal="right" vertical="center" wrapText="1"/>
    </xf>
    <xf numFmtId="4" fontId="7" fillId="2" borderId="5" xfId="0" applyNumberFormat="1" applyFont="1" applyFill="1" applyBorder="1" applyAlignment="1">
      <alignment horizontal="center" vertical="center" wrapText="1"/>
    </xf>
    <xf numFmtId="0" fontId="7" fillId="2" borderId="18" xfId="0" applyFont="1" applyFill="1" applyBorder="1" applyAlignment="1">
      <alignment horizontal="left" vertical="center" wrapText="1"/>
    </xf>
    <xf numFmtId="0" fontId="40" fillId="2" borderId="5" xfId="0" applyFont="1" applyFill="1" applyBorder="1" applyAlignment="1">
      <alignment horizontal="justify" vertical="center" wrapText="1"/>
    </xf>
    <xf numFmtId="0" fontId="41" fillId="2" borderId="18" xfId="0" applyFont="1" applyFill="1" applyBorder="1" applyAlignment="1">
      <alignment horizontal="left" vertical="center" wrapText="1"/>
    </xf>
    <xf numFmtId="0" fontId="40" fillId="2" borderId="8" xfId="0" applyFont="1" applyFill="1" applyBorder="1" applyAlignment="1">
      <alignment vertical="center" wrapText="1"/>
    </xf>
    <xf numFmtId="0" fontId="41" fillId="2" borderId="8"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2" fillId="2" borderId="14" xfId="0" applyFont="1" applyFill="1" applyBorder="1" applyAlignment="1">
      <alignment horizontal="justify" vertical="center" wrapText="1"/>
    </xf>
    <xf numFmtId="0" fontId="42" fillId="2" borderId="7" xfId="0" applyFont="1" applyFill="1" applyBorder="1" applyAlignment="1">
      <alignment horizontal="justify" vertical="center" wrapText="1"/>
    </xf>
    <xf numFmtId="4" fontId="42" fillId="2" borderId="7" xfId="0" applyNumberFormat="1" applyFont="1" applyFill="1" applyBorder="1" applyAlignment="1">
      <alignment horizontal="right" vertical="center" wrapText="1"/>
    </xf>
    <xf numFmtId="0" fontId="42" fillId="2" borderId="18" xfId="0" applyFont="1" applyFill="1" applyBorder="1" applyAlignment="1">
      <alignment horizontal="justify" vertical="center" wrapText="1"/>
    </xf>
    <xf numFmtId="3" fontId="41" fillId="2" borderId="0" xfId="0" applyNumberFormat="1" applyFont="1" applyFill="1" applyBorder="1" applyAlignment="1">
      <alignment horizontal="right" vertical="center" wrapText="1"/>
    </xf>
    <xf numFmtId="0" fontId="42" fillId="2" borderId="0" xfId="0" applyFont="1" applyFill="1" applyBorder="1" applyAlignment="1">
      <alignment horizontal="justify" vertical="center" wrapText="1"/>
    </xf>
    <xf numFmtId="4" fontId="42" fillId="2" borderId="0" xfId="0" applyNumberFormat="1" applyFont="1" applyFill="1" applyBorder="1" applyAlignment="1">
      <alignment horizontal="right" vertical="center" wrapText="1"/>
    </xf>
    <xf numFmtId="4" fontId="40" fillId="2" borderId="0" xfId="0" applyNumberFormat="1" applyFont="1" applyFill="1" applyBorder="1" applyAlignment="1">
      <alignment horizontal="right" vertical="center" wrapText="1"/>
    </xf>
    <xf numFmtId="3" fontId="41" fillId="2" borderId="18" xfId="0" applyNumberFormat="1" applyFont="1" applyFill="1" applyBorder="1" applyAlignment="1">
      <alignment horizontal="right" vertical="center" wrapText="1"/>
    </xf>
    <xf numFmtId="3" fontId="42" fillId="2" borderId="18" xfId="0" applyNumberFormat="1" applyFont="1" applyFill="1" applyBorder="1" applyAlignment="1">
      <alignment horizontal="justify" vertical="center" wrapText="1"/>
    </xf>
    <xf numFmtId="3" fontId="42" fillId="2" borderId="0" xfId="0" applyNumberFormat="1" applyFont="1" applyFill="1" applyBorder="1" applyAlignment="1">
      <alignment horizontal="justify" vertical="center" wrapText="1"/>
    </xf>
    <xf numFmtId="3" fontId="40" fillId="2" borderId="0" xfId="0" applyNumberFormat="1" applyFont="1" applyFill="1" applyBorder="1" applyAlignment="1">
      <alignment horizontal="right" vertical="center" wrapText="1"/>
    </xf>
    <xf numFmtId="3" fontId="64" fillId="2" borderId="18" xfId="0" applyNumberFormat="1" applyFont="1" applyFill="1" applyBorder="1" applyAlignment="1">
      <alignment horizontal="right" wrapText="1"/>
    </xf>
    <xf numFmtId="3" fontId="65" fillId="2" borderId="18" xfId="0" applyNumberFormat="1" applyFont="1" applyFill="1" applyBorder="1" applyAlignment="1">
      <alignment horizontal="right" wrapText="1"/>
    </xf>
    <xf numFmtId="3" fontId="41" fillId="2" borderId="18" xfId="0" applyNumberFormat="1" applyFont="1" applyFill="1" applyBorder="1" applyAlignment="1">
      <alignment horizontal="justify" vertical="center" wrapText="1"/>
    </xf>
    <xf numFmtId="3" fontId="41" fillId="2" borderId="0" xfId="0" applyNumberFormat="1" applyFont="1" applyFill="1" applyBorder="1" applyAlignment="1">
      <alignment horizontal="justify" vertical="center" wrapText="1"/>
    </xf>
    <xf numFmtId="3" fontId="40" fillId="2" borderId="18" xfId="0" applyNumberFormat="1" applyFont="1" applyFill="1" applyBorder="1" applyAlignment="1">
      <alignment horizontal="justify" vertical="center" wrapText="1"/>
    </xf>
    <xf numFmtId="3" fontId="40" fillId="2" borderId="0" xfId="0" applyNumberFormat="1" applyFont="1" applyFill="1" applyBorder="1" applyAlignment="1">
      <alignment horizontal="justify" vertical="center" wrapText="1"/>
    </xf>
    <xf numFmtId="0" fontId="40" fillId="2" borderId="4" xfId="0" applyFont="1" applyFill="1" applyBorder="1" applyAlignment="1">
      <alignment horizontal="justify" vertical="center" wrapText="1"/>
    </xf>
    <xf numFmtId="3" fontId="39" fillId="2" borderId="18" xfId="0" applyNumberFormat="1" applyFont="1" applyFill="1" applyBorder="1" applyAlignment="1">
      <alignment horizontal="right" vertical="center" wrapText="1"/>
    </xf>
    <xf numFmtId="3" fontId="64" fillId="2" borderId="18" xfId="0" applyNumberFormat="1" applyFont="1" applyFill="1" applyBorder="1" applyAlignment="1">
      <alignment horizontal="justify" wrapText="1"/>
    </xf>
    <xf numFmtId="3" fontId="39" fillId="2" borderId="0" xfId="0" applyNumberFormat="1" applyFont="1" applyFill="1" applyBorder="1" applyAlignment="1">
      <alignment horizontal="right" vertical="center" wrapText="1"/>
    </xf>
    <xf numFmtId="3" fontId="39" fillId="2" borderId="0" xfId="0" applyNumberFormat="1" applyFont="1" applyFill="1" applyBorder="1" applyAlignment="1">
      <alignment horizontal="right" wrapText="1"/>
    </xf>
    <xf numFmtId="3" fontId="40" fillId="2" borderId="18" xfId="0" applyNumberFormat="1" applyFont="1" applyFill="1" applyBorder="1" applyAlignment="1">
      <alignment horizontal="right" vertical="center" wrapText="1"/>
    </xf>
    <xf numFmtId="3" fontId="64" fillId="2" borderId="0" xfId="0" applyNumberFormat="1" applyFont="1" applyFill="1" applyBorder="1" applyAlignment="1">
      <alignment horizontal="right" wrapText="1"/>
    </xf>
    <xf numFmtId="0" fontId="41" fillId="2" borderId="19" xfId="0" applyFont="1" applyFill="1" applyBorder="1" applyAlignment="1">
      <alignment horizontal="justify" vertical="center" wrapText="1"/>
    </xf>
    <xf numFmtId="0" fontId="41" fillId="2" borderId="0" xfId="0" applyFont="1" applyFill="1" applyBorder="1" applyAlignment="1">
      <alignment horizontal="justify" vertical="center" wrapText="1"/>
    </xf>
    <xf numFmtId="0" fontId="41" fillId="0" borderId="8" xfId="0" applyFont="1" applyFill="1" applyBorder="1" applyAlignment="1">
      <alignment horizontal="center" vertical="center" wrapText="1"/>
    </xf>
    <xf numFmtId="0" fontId="41" fillId="0" borderId="5" xfId="0" applyFont="1" applyFill="1" applyBorder="1" applyAlignment="1">
      <alignment horizontal="center" vertical="center" wrapText="1"/>
    </xf>
    <xf numFmtId="14" fontId="12" fillId="0" borderId="0" xfId="0" applyNumberFormat="1" applyFont="1"/>
    <xf numFmtId="0" fontId="12" fillId="0" borderId="0" xfId="0" quotePrefix="1" applyFont="1" applyAlignment="1"/>
    <xf numFmtId="0" fontId="15" fillId="0" borderId="0" xfId="0" applyFont="1" applyAlignment="1"/>
    <xf numFmtId="0" fontId="15" fillId="2" borderId="0" xfId="0" applyFont="1" applyFill="1" applyAlignment="1">
      <alignment horizontal="center"/>
    </xf>
    <xf numFmtId="0" fontId="7" fillId="2" borderId="8" xfId="0" applyFont="1" applyFill="1" applyBorder="1" applyAlignment="1">
      <alignment horizontal="justify" vertical="center" wrapText="1"/>
    </xf>
    <xf numFmtId="0" fontId="10" fillId="2" borderId="8"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0"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5" xfId="0" applyFont="1" applyFill="1" applyBorder="1" applyAlignment="1">
      <alignment horizontal="left" vertical="center" wrapText="1" indent="1"/>
    </xf>
    <xf numFmtId="0" fontId="10" fillId="2" borderId="18" xfId="0" applyFont="1" applyFill="1" applyBorder="1" applyAlignment="1">
      <alignment horizontal="left" vertical="center" wrapText="1" indent="1"/>
    </xf>
    <xf numFmtId="0" fontId="14" fillId="2" borderId="5"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4" xfId="0" applyFont="1" applyFill="1" applyBorder="1" applyAlignment="1">
      <alignment horizontal="center" vertical="center" wrapText="1"/>
    </xf>
    <xf numFmtId="0" fontId="0" fillId="0" borderId="0" xfId="0" applyFill="1"/>
    <xf numFmtId="0" fontId="12" fillId="0" borderId="0" xfId="0" applyFont="1" applyFill="1" applyAlignment="1"/>
    <xf numFmtId="0" fontId="12" fillId="0" borderId="0" xfId="0" applyFont="1" applyFill="1" applyBorder="1"/>
    <xf numFmtId="4" fontId="12" fillId="0" borderId="0" xfId="0" applyNumberFormat="1" applyFont="1" applyFill="1"/>
    <xf numFmtId="0" fontId="0" fillId="0" borderId="8" xfId="0" applyFill="1" applyBorder="1"/>
    <xf numFmtId="0" fontId="0" fillId="0" borderId="7" xfId="0" applyFill="1" applyBorder="1"/>
    <xf numFmtId="0" fontId="0" fillId="0" borderId="6" xfId="0" applyFill="1" applyBorder="1"/>
    <xf numFmtId="0" fontId="0" fillId="0" borderId="5" xfId="0" applyFill="1" applyBorder="1"/>
    <xf numFmtId="0" fontId="68" fillId="0" borderId="4" xfId="0" applyFont="1" applyFill="1" applyBorder="1" applyAlignment="1">
      <alignment horizontal="justify" vertical="center"/>
    </xf>
    <xf numFmtId="0" fontId="26" fillId="0" borderId="5" xfId="0" applyFont="1" applyFill="1" applyBorder="1" applyAlignment="1">
      <alignment horizontal="center"/>
    </xf>
    <xf numFmtId="0" fontId="26" fillId="0" borderId="0" xfId="0" applyFont="1" applyFill="1" applyBorder="1" applyAlignment="1">
      <alignment horizontal="center"/>
    </xf>
    <xf numFmtId="0" fontId="26" fillId="0" borderId="4" xfId="0" applyFont="1" applyFill="1" applyBorder="1" applyAlignment="1">
      <alignment horizontal="center"/>
    </xf>
    <xf numFmtId="0" fontId="37" fillId="0" borderId="0" xfId="0" applyFont="1" applyFill="1"/>
    <xf numFmtId="0" fontId="37" fillId="0" borderId="0" xfId="0" quotePrefix="1" applyFont="1" applyFill="1" applyAlignment="1"/>
    <xf numFmtId="14" fontId="36" fillId="2" borderId="0" xfId="0" quotePrefix="1" applyNumberFormat="1" applyFont="1" applyFill="1" applyAlignment="1"/>
    <xf numFmtId="0" fontId="35" fillId="2" borderId="0" xfId="9" applyFont="1" applyFill="1" applyBorder="1" applyAlignment="1"/>
    <xf numFmtId="0" fontId="34" fillId="2" borderId="0" xfId="9" applyFont="1" applyFill="1" applyBorder="1" applyAlignment="1"/>
    <xf numFmtId="0" fontId="26" fillId="2" borderId="0" xfId="9" applyFont="1" applyFill="1" applyBorder="1" applyAlignment="1"/>
    <xf numFmtId="0" fontId="26" fillId="2" borderId="0" xfId="9" applyFont="1" applyFill="1" applyBorder="1" applyAlignment="1">
      <alignment vertical="center"/>
    </xf>
    <xf numFmtId="167" fontId="69" fillId="2" borderId="28" xfId="3" applyNumberFormat="1" applyFont="1" applyFill="1" applyBorder="1" applyAlignment="1" applyProtection="1">
      <alignment horizontal="center"/>
    </xf>
    <xf numFmtId="167" fontId="69" fillId="2" borderId="29" xfId="3" applyNumberFormat="1" applyFont="1" applyFill="1" applyBorder="1" applyAlignment="1" applyProtection="1">
      <alignment horizontal="center"/>
    </xf>
    <xf numFmtId="0" fontId="71" fillId="2" borderId="30" xfId="54" applyFont="1" applyFill="1" applyBorder="1" applyAlignment="1" applyProtection="1">
      <alignment horizontal="justify" vertical="center" wrapText="1"/>
    </xf>
    <xf numFmtId="0" fontId="71" fillId="2" borderId="31" xfId="54" applyFont="1" applyFill="1" applyBorder="1" applyAlignment="1" applyProtection="1">
      <alignment horizontal="justify" vertical="center" wrapText="1"/>
    </xf>
    <xf numFmtId="0" fontId="71" fillId="2" borderId="32" xfId="54" applyFont="1" applyFill="1" applyBorder="1" applyAlignment="1" applyProtection="1">
      <alignment horizontal="justify" vertical="center" wrapText="1"/>
    </xf>
    <xf numFmtId="0" fontId="71" fillId="2" borderId="33" xfId="54" applyFont="1" applyFill="1" applyBorder="1" applyAlignment="1" applyProtection="1">
      <alignment horizontal="justify" vertical="center" wrapText="1"/>
    </xf>
    <xf numFmtId="165" fontId="71" fillId="0" borderId="11" xfId="51" applyNumberFormat="1" applyFont="1" applyFill="1" applyBorder="1" applyAlignment="1" applyProtection="1">
      <alignment horizontal="right" vertical="center" wrapText="1"/>
    </xf>
    <xf numFmtId="165" fontId="71" fillId="0" borderId="35" xfId="51" applyNumberFormat="1" applyFont="1" applyFill="1" applyBorder="1" applyAlignment="1" applyProtection="1">
      <alignment horizontal="right" vertical="center" wrapText="1"/>
    </xf>
    <xf numFmtId="0" fontId="71" fillId="2" borderId="36" xfId="54" applyFont="1" applyFill="1" applyBorder="1"/>
    <xf numFmtId="0" fontId="71" fillId="2" borderId="37" xfId="54" applyFont="1" applyFill="1" applyBorder="1" applyAlignment="1">
      <alignment vertical="center" wrapText="1"/>
    </xf>
    <xf numFmtId="165" fontId="71" fillId="0" borderId="11" xfId="51" applyNumberFormat="1" applyFont="1" applyFill="1" applyBorder="1" applyAlignment="1" applyProtection="1">
      <alignment horizontal="right" vertical="center" wrapText="1"/>
      <protection locked="0"/>
    </xf>
    <xf numFmtId="165" fontId="71" fillId="0" borderId="35" xfId="51" applyNumberFormat="1" applyFont="1" applyFill="1" applyBorder="1" applyAlignment="1" applyProtection="1">
      <alignment horizontal="right" vertical="center" wrapText="1"/>
      <protection locked="0"/>
    </xf>
    <xf numFmtId="0" fontId="71" fillId="2" borderId="36" xfId="54" applyFont="1" applyFill="1" applyBorder="1" applyAlignment="1">
      <alignment horizontal="justify" vertical="center" wrapText="1"/>
    </xf>
    <xf numFmtId="0" fontId="71" fillId="2" borderId="37" xfId="54" applyFont="1" applyFill="1" applyBorder="1" applyAlignment="1">
      <alignment horizontal="justify" vertical="center" wrapText="1"/>
    </xf>
    <xf numFmtId="165" fontId="71" fillId="2" borderId="11" xfId="54" applyNumberFormat="1" applyFont="1" applyFill="1" applyBorder="1" applyAlignment="1">
      <alignment horizontal="right" vertical="center" wrapText="1"/>
    </xf>
    <xf numFmtId="165" fontId="71" fillId="2" borderId="35" xfId="54" applyNumberFormat="1" applyFont="1" applyFill="1" applyBorder="1" applyAlignment="1">
      <alignment horizontal="right" vertical="center" wrapText="1"/>
    </xf>
    <xf numFmtId="165" fontId="71" fillId="0" borderId="11" xfId="51" applyNumberFormat="1" applyFont="1" applyFill="1" applyBorder="1" applyAlignment="1">
      <alignment horizontal="right" vertical="center" wrapText="1"/>
    </xf>
    <xf numFmtId="165" fontId="71" fillId="0" borderId="35" xfId="51" applyNumberFormat="1" applyFont="1" applyFill="1" applyBorder="1" applyAlignment="1">
      <alignment horizontal="right" vertical="center" wrapText="1"/>
    </xf>
    <xf numFmtId="0" fontId="69" fillId="2" borderId="36" xfId="54" applyFont="1" applyFill="1" applyBorder="1" applyAlignment="1">
      <alignment horizontal="justify" vertical="center" wrapText="1"/>
    </xf>
    <xf numFmtId="0" fontId="69" fillId="2" borderId="37" xfId="54" applyFont="1" applyFill="1" applyBorder="1" applyAlignment="1">
      <alignment horizontal="justify" vertical="center" wrapText="1"/>
    </xf>
    <xf numFmtId="165" fontId="71" fillId="0" borderId="39" xfId="51" applyNumberFormat="1" applyFont="1" applyFill="1" applyBorder="1" applyAlignment="1">
      <alignment horizontal="right" vertical="center" wrapText="1"/>
    </xf>
    <xf numFmtId="165" fontId="71" fillId="0" borderId="40" xfId="51" applyNumberFormat="1" applyFont="1" applyFill="1" applyBorder="1" applyAlignment="1">
      <alignment horizontal="right" vertical="center" wrapText="1"/>
    </xf>
    <xf numFmtId="0" fontId="71" fillId="2" borderId="4" xfId="54" applyFont="1" applyFill="1" applyBorder="1"/>
    <xf numFmtId="0" fontId="71" fillId="2" borderId="0" xfId="54" applyFont="1" applyFill="1" applyBorder="1"/>
    <xf numFmtId="0" fontId="71" fillId="2" borderId="5" xfId="54" applyFont="1" applyFill="1" applyBorder="1"/>
    <xf numFmtId="0" fontId="71" fillId="2" borderId="30" xfId="54" applyFont="1" applyFill="1" applyBorder="1" applyAlignment="1">
      <alignment horizontal="justify" vertical="center" wrapText="1"/>
    </xf>
    <xf numFmtId="0" fontId="71" fillId="2" borderId="31" xfId="54" applyFont="1" applyFill="1" applyBorder="1" applyAlignment="1">
      <alignment horizontal="justify" vertical="center" wrapText="1"/>
    </xf>
    <xf numFmtId="0" fontId="71" fillId="2" borderId="32" xfId="54" applyFont="1" applyFill="1" applyBorder="1" applyAlignment="1">
      <alignment horizontal="right" vertical="center" wrapText="1"/>
    </xf>
    <xf numFmtId="0" fontId="71" fillId="2" borderId="33" xfId="54" applyFont="1" applyFill="1" applyBorder="1" applyAlignment="1">
      <alignment horizontal="right" vertical="center" wrapText="1"/>
    </xf>
    <xf numFmtId="165" fontId="69" fillId="0" borderId="39" xfId="51" applyNumberFormat="1" applyFont="1" applyFill="1" applyBorder="1" applyAlignment="1">
      <alignment horizontal="right" vertical="center" wrapText="1"/>
    </xf>
    <xf numFmtId="165" fontId="69" fillId="0" borderId="40" xfId="51" applyNumberFormat="1" applyFont="1" applyFill="1" applyBorder="1" applyAlignment="1">
      <alignment horizontal="right" vertical="center" wrapText="1"/>
    </xf>
    <xf numFmtId="0" fontId="71" fillId="2" borderId="32" xfId="54" applyFont="1" applyFill="1" applyBorder="1" applyAlignment="1">
      <alignment horizontal="justify" vertical="center" wrapText="1"/>
    </xf>
    <xf numFmtId="0" fontId="71" fillId="2" borderId="33" xfId="54" applyFont="1" applyFill="1" applyBorder="1" applyAlignment="1">
      <alignment horizontal="justify" vertical="center" wrapText="1"/>
    </xf>
    <xf numFmtId="0" fontId="71" fillId="2" borderId="6" xfId="54" applyFont="1" applyFill="1" applyBorder="1"/>
    <xf numFmtId="0" fontId="71" fillId="2" borderId="7" xfId="54" applyFont="1" applyFill="1" applyBorder="1"/>
    <xf numFmtId="0" fontId="71" fillId="2" borderId="8" xfId="54" applyFont="1" applyFill="1" applyBorder="1"/>
    <xf numFmtId="0" fontId="9" fillId="2" borderId="0" xfId="0" applyFont="1" applyFill="1" applyAlignment="1">
      <alignment vertical="center"/>
    </xf>
    <xf numFmtId="0" fontId="39" fillId="0" borderId="0" xfId="0" applyFont="1" applyFill="1" applyAlignment="1"/>
    <xf numFmtId="0" fontId="40" fillId="0" borderId="0" xfId="10" applyFont="1" applyFill="1"/>
    <xf numFmtId="0" fontId="12" fillId="0" borderId="0" xfId="10" applyFont="1" applyFill="1"/>
    <xf numFmtId="168" fontId="12" fillId="0" borderId="0" xfId="10" applyNumberFormat="1" applyFont="1" applyFill="1"/>
    <xf numFmtId="168" fontId="40" fillId="0" borderId="0" xfId="10" applyNumberFormat="1" applyFont="1" applyFill="1"/>
    <xf numFmtId="4" fontId="40" fillId="0" borderId="0" xfId="10" applyNumberFormat="1" applyFont="1" applyFill="1"/>
    <xf numFmtId="168" fontId="38" fillId="2" borderId="41" xfId="51" applyNumberFormat="1" applyFont="1" applyFill="1" applyBorder="1" applyAlignment="1">
      <alignment horizontal="right"/>
    </xf>
    <xf numFmtId="168" fontId="38" fillId="2" borderId="42" xfId="10" applyNumberFormat="1" applyFont="1" applyFill="1" applyBorder="1" applyAlignment="1">
      <alignment horizontal="right"/>
    </xf>
    <xf numFmtId="168" fontId="38" fillId="2" borderId="43" xfId="10" applyNumberFormat="1" applyFont="1" applyFill="1" applyBorder="1"/>
    <xf numFmtId="168" fontId="38" fillId="2" borderId="44" xfId="10" applyNumberFormat="1" applyFont="1" applyFill="1" applyBorder="1"/>
    <xf numFmtId="168" fontId="38" fillId="2" borderId="45" xfId="51" applyNumberFormat="1" applyFont="1" applyFill="1" applyBorder="1" applyAlignment="1">
      <alignment horizontal="right"/>
    </xf>
    <xf numFmtId="168" fontId="38" fillId="2" borderId="0" xfId="10" applyNumberFormat="1" applyFont="1" applyFill="1" applyBorder="1" applyAlignment="1">
      <alignment horizontal="right"/>
    </xf>
    <xf numFmtId="168" fontId="38" fillId="2" borderId="0" xfId="10" applyNumberFormat="1" applyFont="1" applyFill="1" applyBorder="1"/>
    <xf numFmtId="168" fontId="38" fillId="2" borderId="4" xfId="10" applyNumberFormat="1" applyFont="1" applyFill="1" applyBorder="1"/>
    <xf numFmtId="168" fontId="5" fillId="2" borderId="45" xfId="51" applyNumberFormat="1" applyFont="1" applyFill="1" applyBorder="1" applyAlignment="1"/>
    <xf numFmtId="169" fontId="11" fillId="22" borderId="11" xfId="10" applyNumberFormat="1" applyFont="1" applyFill="1" applyBorder="1" applyAlignment="1">
      <alignment horizontal="right" vertical="center"/>
    </xf>
    <xf numFmtId="168" fontId="5" fillId="2" borderId="17" xfId="10" applyNumberFormat="1" applyFont="1" applyFill="1" applyBorder="1"/>
    <xf numFmtId="168" fontId="5" fillId="2" borderId="36" xfId="10" applyNumberFormat="1" applyFont="1" applyFill="1" applyBorder="1"/>
    <xf numFmtId="168" fontId="5" fillId="2" borderId="5" xfId="51" applyNumberFormat="1" applyFont="1" applyFill="1" applyBorder="1" applyAlignment="1"/>
    <xf numFmtId="0" fontId="11" fillId="22" borderId="11" xfId="10" applyFont="1" applyFill="1" applyBorder="1" applyAlignment="1">
      <alignment horizontal="right" vertical="center"/>
    </xf>
    <xf numFmtId="168" fontId="5" fillId="2" borderId="46" xfId="51" applyNumberFormat="1" applyFont="1" applyFill="1" applyBorder="1" applyAlignment="1"/>
    <xf numFmtId="3" fontId="41" fillId="0" borderId="33" xfId="51" applyNumberFormat="1" applyFont="1" applyFill="1" applyBorder="1" applyAlignment="1">
      <alignment horizontal="right"/>
    </xf>
    <xf numFmtId="168" fontId="38" fillId="2" borderId="47" xfId="10" applyNumberFormat="1" applyFont="1" applyFill="1" applyBorder="1" applyAlignment="1">
      <alignment horizontal="right"/>
    </xf>
    <xf numFmtId="168" fontId="38" fillId="2" borderId="17" xfId="10" applyNumberFormat="1" applyFont="1" applyFill="1" applyBorder="1"/>
    <xf numFmtId="168" fontId="38" fillId="2" borderId="36" xfId="10" applyNumberFormat="1" applyFont="1" applyFill="1" applyBorder="1"/>
    <xf numFmtId="168" fontId="38" fillId="2" borderId="48" xfId="10" applyNumberFormat="1" applyFont="1" applyFill="1" applyBorder="1" applyAlignment="1">
      <alignment horizontal="right"/>
    </xf>
    <xf numFmtId="168" fontId="38" fillId="2" borderId="48" xfId="10" applyNumberFormat="1" applyFont="1" applyFill="1" applyBorder="1"/>
    <xf numFmtId="168" fontId="5" fillId="2" borderId="33" xfId="51" applyNumberFormat="1" applyFont="1" applyFill="1" applyBorder="1" applyAlignment="1"/>
    <xf numFmtId="168" fontId="5" fillId="2" borderId="32" xfId="10" applyNumberFormat="1" applyFont="1" applyFill="1" applyBorder="1" applyAlignment="1">
      <alignment horizontal="right"/>
    </xf>
    <xf numFmtId="3" fontId="11" fillId="22" borderId="11" xfId="10" applyNumberFormat="1" applyFont="1" applyFill="1" applyBorder="1" applyAlignment="1">
      <alignment horizontal="right" vertical="center"/>
    </xf>
    <xf numFmtId="3" fontId="11" fillId="0" borderId="11" xfId="10" applyNumberFormat="1" applyFont="1" applyFill="1" applyBorder="1" applyAlignment="1">
      <alignment horizontal="right" vertical="center"/>
    </xf>
    <xf numFmtId="168" fontId="38" fillId="2" borderId="33" xfId="51" applyNumberFormat="1" applyFont="1" applyFill="1" applyBorder="1" applyAlignment="1">
      <alignment horizontal="right"/>
    </xf>
    <xf numFmtId="168" fontId="38" fillId="2" borderId="49" xfId="10" applyNumberFormat="1" applyFont="1" applyFill="1" applyBorder="1" applyAlignment="1">
      <alignment horizontal="right"/>
    </xf>
    <xf numFmtId="168" fontId="38" fillId="2" borderId="49" xfId="10" applyNumberFormat="1" applyFont="1" applyFill="1" applyBorder="1"/>
    <xf numFmtId="168" fontId="26" fillId="2" borderId="8" xfId="10" applyNumberFormat="1" applyFont="1" applyFill="1" applyBorder="1" applyAlignment="1">
      <alignment horizontal="right"/>
    </xf>
    <xf numFmtId="168" fontId="26" fillId="2" borderId="7" xfId="10" applyNumberFormat="1" applyFont="1" applyFill="1" applyBorder="1" applyAlignment="1">
      <alignment horizontal="right"/>
    </xf>
    <xf numFmtId="168" fontId="26" fillId="2" borderId="7" xfId="10" applyNumberFormat="1" applyFont="1" applyFill="1" applyBorder="1"/>
    <xf numFmtId="168" fontId="26" fillId="2" borderId="6" xfId="10" applyNumberFormat="1" applyFont="1" applyFill="1" applyBorder="1"/>
    <xf numFmtId="168" fontId="41" fillId="0" borderId="41" xfId="51" applyNumberFormat="1" applyFont="1" applyFill="1" applyBorder="1" applyAlignment="1">
      <alignment horizontal="right"/>
    </xf>
    <xf numFmtId="168" fontId="41" fillId="0" borderId="42" xfId="10" applyNumberFormat="1" applyFont="1" applyFill="1" applyBorder="1" applyAlignment="1">
      <alignment horizontal="right"/>
    </xf>
    <xf numFmtId="168" fontId="41" fillId="0" borderId="43" xfId="10" applyNumberFormat="1" applyFont="1" applyFill="1" applyBorder="1"/>
    <xf numFmtId="168" fontId="41" fillId="0" borderId="44" xfId="10" applyNumberFormat="1" applyFont="1" applyFill="1" applyBorder="1"/>
    <xf numFmtId="168" fontId="41" fillId="0" borderId="45" xfId="51" applyNumberFormat="1" applyFont="1" applyFill="1" applyBorder="1" applyAlignment="1">
      <alignment horizontal="right"/>
    </xf>
    <xf numFmtId="168" fontId="41" fillId="0" borderId="48" xfId="10" applyNumberFormat="1" applyFont="1" applyFill="1" applyBorder="1" applyAlignment="1">
      <alignment horizontal="right"/>
    </xf>
    <xf numFmtId="168" fontId="41" fillId="0" borderId="0" xfId="10" applyNumberFormat="1" applyFont="1" applyFill="1" applyBorder="1"/>
    <xf numFmtId="168" fontId="41" fillId="0" borderId="4" xfId="10" applyNumberFormat="1" applyFont="1" applyFill="1" applyBorder="1"/>
    <xf numFmtId="168" fontId="12" fillId="0" borderId="32" xfId="10" applyNumberFormat="1" applyFont="1" applyFill="1" applyBorder="1" applyAlignment="1">
      <alignment horizontal="right"/>
    </xf>
    <xf numFmtId="168" fontId="12" fillId="0" borderId="49" xfId="10" applyNumberFormat="1" applyFont="1" applyFill="1" applyBorder="1"/>
    <xf numFmtId="168" fontId="12" fillId="0" borderId="30" xfId="10" applyNumberFormat="1" applyFont="1" applyFill="1" applyBorder="1"/>
    <xf numFmtId="3" fontId="40" fillId="0" borderId="32" xfId="10" applyNumberFormat="1" applyFont="1" applyFill="1" applyBorder="1" applyAlignment="1">
      <alignment horizontal="right"/>
    </xf>
    <xf numFmtId="168" fontId="12" fillId="0" borderId="17" xfId="10" applyNumberFormat="1" applyFont="1" applyFill="1" applyBorder="1"/>
    <xf numFmtId="168" fontId="12" fillId="0" borderId="36" xfId="10" applyNumberFormat="1" applyFont="1" applyFill="1" applyBorder="1"/>
    <xf numFmtId="168" fontId="12" fillId="0" borderId="11" xfId="10" applyNumberFormat="1" applyFont="1" applyFill="1" applyBorder="1" applyAlignment="1">
      <alignment horizontal="right"/>
    </xf>
    <xf numFmtId="3" fontId="12" fillId="0" borderId="11" xfId="10" applyNumberFormat="1" applyFont="1" applyFill="1" applyBorder="1" applyAlignment="1">
      <alignment horizontal="right"/>
    </xf>
    <xf numFmtId="168" fontId="41" fillId="0" borderId="17" xfId="10" applyNumberFormat="1" applyFont="1" applyFill="1" applyBorder="1" applyAlignment="1">
      <alignment horizontal="right"/>
    </xf>
    <xf numFmtId="168" fontId="41" fillId="0" borderId="17" xfId="10" applyNumberFormat="1" applyFont="1" applyFill="1" applyBorder="1"/>
    <xf numFmtId="168" fontId="41" fillId="0" borderId="36" xfId="10" applyNumberFormat="1" applyFont="1" applyFill="1" applyBorder="1"/>
    <xf numFmtId="168" fontId="40" fillId="0" borderId="32" xfId="10" applyNumberFormat="1" applyFont="1" applyFill="1" applyBorder="1" applyAlignment="1">
      <alignment horizontal="right"/>
    </xf>
    <xf numFmtId="168" fontId="40" fillId="0" borderId="11" xfId="10" applyNumberFormat="1" applyFont="1" applyFill="1" applyBorder="1" applyAlignment="1">
      <alignment horizontal="right"/>
    </xf>
    <xf numFmtId="168" fontId="41" fillId="0" borderId="37" xfId="10" applyNumberFormat="1" applyFont="1" applyFill="1" applyBorder="1" applyAlignment="1">
      <alignment horizontal="right"/>
    </xf>
    <xf numFmtId="3" fontId="40" fillId="0" borderId="0" xfId="10" applyNumberFormat="1" applyFont="1" applyFill="1"/>
    <xf numFmtId="168" fontId="41" fillId="0" borderId="33" xfId="51" applyNumberFormat="1" applyFont="1" applyFill="1" applyBorder="1" applyAlignment="1">
      <alignment horizontal="right"/>
    </xf>
    <xf numFmtId="168" fontId="41" fillId="0" borderId="49" xfId="10" applyNumberFormat="1" applyFont="1" applyFill="1" applyBorder="1" applyAlignment="1">
      <alignment horizontal="right"/>
    </xf>
    <xf numFmtId="168" fontId="41" fillId="0" borderId="49" xfId="10" applyNumberFormat="1" applyFont="1" applyFill="1" applyBorder="1" applyAlignment="1">
      <alignment horizontal="center" vertical="center"/>
    </xf>
    <xf numFmtId="168" fontId="41" fillId="0" borderId="49" xfId="10" applyNumberFormat="1" applyFont="1" applyFill="1" applyBorder="1"/>
    <xf numFmtId="168" fontId="41" fillId="0" borderId="30" xfId="10" applyNumberFormat="1" applyFont="1" applyFill="1" applyBorder="1"/>
    <xf numFmtId="168" fontId="41" fillId="0" borderId="52" xfId="10" applyNumberFormat="1" applyFont="1" applyFill="1" applyBorder="1" applyAlignment="1">
      <alignment horizontal="right"/>
    </xf>
    <xf numFmtId="168" fontId="41" fillId="0" borderId="53" xfId="10" applyNumberFormat="1" applyFont="1" applyFill="1" applyBorder="1" applyAlignment="1">
      <alignment horizontal="right"/>
    </xf>
    <xf numFmtId="168" fontId="41" fillId="0" borderId="53" xfId="10" applyNumberFormat="1" applyFont="1" applyFill="1" applyBorder="1" applyAlignment="1">
      <alignment horizontal="center"/>
    </xf>
    <xf numFmtId="168" fontId="41" fillId="0" borderId="53" xfId="10" applyNumberFormat="1" applyFont="1" applyFill="1" applyBorder="1"/>
    <xf numFmtId="168" fontId="41" fillId="0" borderId="54" xfId="10" applyNumberFormat="1" applyFont="1" applyFill="1" applyBorder="1"/>
    <xf numFmtId="170" fontId="45" fillId="0" borderId="0" xfId="10" applyNumberFormat="1" applyFont="1" applyFill="1" applyAlignment="1">
      <alignment horizontal="right"/>
    </xf>
    <xf numFmtId="0" fontId="45" fillId="0" borderId="0" xfId="10" quotePrefix="1" applyFont="1" applyFill="1" applyAlignment="1"/>
    <xf numFmtId="0" fontId="45" fillId="0" borderId="0" xfId="10" applyFont="1" applyFill="1"/>
    <xf numFmtId="0" fontId="46" fillId="0" borderId="0" xfId="10" applyFont="1" applyFill="1"/>
    <xf numFmtId="170" fontId="46" fillId="0" borderId="0" xfId="10" applyNumberFormat="1" applyFont="1" applyFill="1" applyAlignment="1">
      <alignment horizontal="right"/>
    </xf>
    <xf numFmtId="0" fontId="46" fillId="0" borderId="0" xfId="10" quotePrefix="1" applyFont="1" applyFill="1" applyAlignment="1"/>
    <xf numFmtId="0" fontId="15" fillId="0" borderId="0" xfId="0" applyFont="1" applyAlignment="1">
      <alignment horizontal="center"/>
    </xf>
    <xf numFmtId="0" fontId="35" fillId="2" borderId="1"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34" fillId="2" borderId="4" xfId="0" applyFont="1" applyFill="1" applyBorder="1" applyAlignment="1">
      <alignment horizontal="center"/>
    </xf>
    <xf numFmtId="0" fontId="34" fillId="2" borderId="0" xfId="0" applyFont="1" applyFill="1" applyBorder="1" applyAlignment="1">
      <alignment horizontal="center"/>
    </xf>
    <xf numFmtId="0" fontId="34" fillId="2" borderId="5" xfId="0" applyFont="1" applyFill="1" applyBorder="1" applyAlignment="1">
      <alignment horizont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26" fillId="21" borderId="13" xfId="0" applyFont="1" applyFill="1" applyBorder="1" applyAlignment="1">
      <alignment horizontal="center"/>
    </xf>
    <xf numFmtId="0" fontId="26" fillId="21" borderId="0" xfId="0" applyFont="1" applyFill="1" applyBorder="1" applyAlignment="1">
      <alignment horizontal="center"/>
    </xf>
    <xf numFmtId="0" fontId="26" fillId="21" borderId="12" xfId="0" applyFont="1" applyFill="1" applyBorder="1" applyAlignment="1">
      <alignment horizont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39" fillId="0" borderId="0" xfId="0" applyFont="1" applyAlignment="1">
      <alignment horizontal="center"/>
    </xf>
    <xf numFmtId="0" fontId="35" fillId="2" borderId="2" xfId="0" applyFont="1" applyFill="1" applyBorder="1" applyAlignment="1">
      <alignment horizontal="center"/>
    </xf>
    <xf numFmtId="0" fontId="35" fillId="2" borderId="3" xfId="0" applyFont="1" applyFill="1" applyBorder="1" applyAlignment="1">
      <alignment horizontal="center"/>
    </xf>
    <xf numFmtId="0" fontId="34" fillId="2" borderId="4"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6"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40" fillId="0" borderId="0" xfId="52" applyFont="1" applyBorder="1" applyAlignment="1">
      <alignment horizontal="left" wrapText="1"/>
    </xf>
    <xf numFmtId="0" fontId="47" fillId="0" borderId="0" xfId="0" applyFont="1" applyAlignment="1">
      <alignment horizontal="center"/>
    </xf>
    <xf numFmtId="0" fontId="26" fillId="2" borderId="6" xfId="0" applyFont="1" applyFill="1" applyBorder="1" applyAlignment="1">
      <alignment horizontal="center"/>
    </xf>
    <xf numFmtId="0" fontId="26" fillId="2" borderId="7" xfId="0" applyFont="1" applyFill="1" applyBorder="1" applyAlignment="1">
      <alignment horizontal="center"/>
    </xf>
    <xf numFmtId="0" fontId="26" fillId="2" borderId="8" xfId="0" applyFont="1" applyFill="1" applyBorder="1" applyAlignment="1">
      <alignment horizontal="center"/>
    </xf>
    <xf numFmtId="0" fontId="41" fillId="2" borderId="6" xfId="0" applyFont="1" applyFill="1" applyBorder="1" applyAlignment="1">
      <alignment horizontal="center"/>
    </xf>
    <xf numFmtId="0" fontId="41" fillId="2" borderId="7" xfId="0" applyFont="1" applyFill="1" applyBorder="1" applyAlignment="1">
      <alignment horizontal="center"/>
    </xf>
    <xf numFmtId="0" fontId="41" fillId="2" borderId="8" xfId="0" applyFont="1" applyFill="1" applyBorder="1" applyAlignment="1">
      <alignment horizontal="center"/>
    </xf>
    <xf numFmtId="0" fontId="15" fillId="0" borderId="0" xfId="56" applyFont="1" applyFill="1" applyAlignment="1">
      <alignment horizontal="center"/>
    </xf>
    <xf numFmtId="0" fontId="4" fillId="2" borderId="1" xfId="56" applyFont="1" applyFill="1" applyBorder="1" applyAlignment="1">
      <alignment horizontal="center"/>
    </xf>
    <xf numFmtId="0" fontId="5" fillId="2" borderId="2" xfId="56" applyFont="1" applyFill="1" applyBorder="1" applyAlignment="1">
      <alignment horizontal="center"/>
    </xf>
    <xf numFmtId="0" fontId="5" fillId="2" borderId="3" xfId="56" applyFont="1" applyFill="1" applyBorder="1" applyAlignment="1">
      <alignment horizontal="center"/>
    </xf>
    <xf numFmtId="0" fontId="57" fillId="2" borderId="4" xfId="56" applyFont="1" applyFill="1" applyBorder="1" applyAlignment="1">
      <alignment horizontal="center"/>
    </xf>
    <xf numFmtId="0" fontId="57" fillId="2" borderId="0" xfId="56" applyFont="1" applyFill="1" applyBorder="1" applyAlignment="1">
      <alignment horizontal="center"/>
    </xf>
    <xf numFmtId="0" fontId="57" fillId="2" borderId="5" xfId="56" applyFont="1" applyFill="1" applyBorder="1" applyAlignment="1">
      <alignment horizontal="center"/>
    </xf>
    <xf numFmtId="0" fontId="6" fillId="2" borderId="4" xfId="56" applyFont="1" applyFill="1" applyBorder="1" applyAlignment="1">
      <alignment horizontal="center"/>
    </xf>
    <xf numFmtId="0" fontId="6" fillId="2" borderId="0" xfId="56" applyFont="1" applyFill="1" applyBorder="1" applyAlignment="1">
      <alignment horizontal="center"/>
    </xf>
    <xf numFmtId="0" fontId="6" fillId="2" borderId="5" xfId="56" applyFont="1" applyFill="1" applyBorder="1" applyAlignment="1">
      <alignment horizontal="center"/>
    </xf>
    <xf numFmtId="0" fontId="57" fillId="2" borderId="6" xfId="56" applyFont="1" applyFill="1" applyBorder="1" applyAlignment="1">
      <alignment horizontal="center"/>
    </xf>
    <xf numFmtId="0" fontId="5" fillId="2" borderId="7" xfId="56" applyFont="1" applyFill="1" applyBorder="1" applyAlignment="1">
      <alignment horizontal="center"/>
    </xf>
    <xf numFmtId="0" fontId="5" fillId="2" borderId="8" xfId="56" applyFont="1" applyFill="1" applyBorder="1" applyAlignment="1">
      <alignment horizontal="center"/>
    </xf>
    <xf numFmtId="0" fontId="5" fillId="0" borderId="0" xfId="56" applyFont="1" applyAlignment="1">
      <alignment horizontal="center"/>
    </xf>
    <xf numFmtId="0" fontId="26" fillId="2" borderId="23" xfId="55" applyFont="1" applyFill="1" applyBorder="1" applyAlignment="1">
      <alignment horizontal="center" vertical="center"/>
    </xf>
    <xf numFmtId="0" fontId="26" fillId="2" borderId="24" xfId="55" applyFont="1" applyFill="1" applyBorder="1" applyAlignment="1">
      <alignment horizontal="center" vertical="center"/>
    </xf>
    <xf numFmtId="0" fontId="26" fillId="0" borderId="19" xfId="55" applyFont="1" applyFill="1" applyBorder="1" applyAlignment="1">
      <alignment horizontal="center" vertical="center" wrapText="1"/>
    </xf>
    <xf numFmtId="0" fontId="26" fillId="0" borderId="14" xfId="55" applyFont="1" applyFill="1" applyBorder="1" applyAlignment="1">
      <alignment horizontal="center" vertical="center" wrapText="1"/>
    </xf>
    <xf numFmtId="0" fontId="35" fillId="0" borderId="1" xfId="0" applyFont="1" applyFill="1" applyBorder="1" applyAlignment="1">
      <alignment horizontal="center"/>
    </xf>
    <xf numFmtId="0" fontId="35" fillId="0" borderId="2" xfId="0" applyFont="1" applyFill="1" applyBorder="1" applyAlignment="1">
      <alignment horizontal="center"/>
    </xf>
    <xf numFmtId="0" fontId="35" fillId="0" borderId="3" xfId="0" applyFont="1" applyFill="1" applyBorder="1" applyAlignment="1">
      <alignment horizontal="center"/>
    </xf>
    <xf numFmtId="0" fontId="34" fillId="0" borderId="4" xfId="0" applyFont="1" applyFill="1" applyBorder="1" applyAlignment="1">
      <alignment horizontal="center"/>
    </xf>
    <xf numFmtId="0" fontId="34" fillId="0" borderId="0" xfId="0" applyFont="1" applyFill="1" applyBorder="1" applyAlignment="1">
      <alignment horizontal="center"/>
    </xf>
    <xf numFmtId="0" fontId="34" fillId="0" borderId="5" xfId="0" applyFont="1" applyFill="1" applyBorder="1" applyAlignment="1">
      <alignment horizontal="center"/>
    </xf>
    <xf numFmtId="0" fontId="34" fillId="0" borderId="6"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26" fillId="21" borderId="4" xfId="0" applyFont="1" applyFill="1" applyBorder="1" applyAlignment="1">
      <alignment horizontal="center"/>
    </xf>
    <xf numFmtId="0" fontId="26" fillId="21" borderId="5" xfId="0" applyFont="1" applyFill="1" applyBorder="1" applyAlignment="1">
      <alignment horizontal="center"/>
    </xf>
    <xf numFmtId="0" fontId="26" fillId="0" borderId="1" xfId="55" applyFont="1" applyFill="1" applyBorder="1" applyAlignment="1">
      <alignment horizontal="center" vertical="center" wrapText="1"/>
    </xf>
    <xf numFmtId="0" fontId="26" fillId="0" borderId="2" xfId="55" applyFont="1" applyFill="1" applyBorder="1" applyAlignment="1">
      <alignment horizontal="center" vertical="center" wrapText="1"/>
    </xf>
    <xf numFmtId="0" fontId="26" fillId="0" borderId="3" xfId="55" applyFont="1" applyFill="1" applyBorder="1" applyAlignment="1">
      <alignment horizontal="center" vertical="center" wrapText="1"/>
    </xf>
    <xf numFmtId="0" fontId="26" fillId="0" borderId="6" xfId="55" applyFont="1" applyFill="1" applyBorder="1" applyAlignment="1">
      <alignment horizontal="center" vertical="center" wrapText="1"/>
    </xf>
    <xf numFmtId="0" fontId="26" fillId="0" borderId="7" xfId="55" applyFont="1" applyFill="1" applyBorder="1" applyAlignment="1">
      <alignment horizontal="center" vertical="center" wrapText="1"/>
    </xf>
    <xf numFmtId="0" fontId="26" fillId="0" borderId="8" xfId="55" applyFont="1" applyFill="1" applyBorder="1" applyAlignment="1">
      <alignment horizontal="center" vertical="center" wrapText="1"/>
    </xf>
    <xf numFmtId="0" fontId="41" fillId="2" borderId="19"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4" xfId="0" applyFont="1" applyFill="1" applyBorder="1" applyAlignment="1">
      <alignment horizontal="justify" vertical="center" wrapText="1"/>
    </xf>
    <xf numFmtId="0" fontId="41" fillId="2" borderId="5" xfId="0" applyFont="1" applyFill="1" applyBorder="1" applyAlignment="1">
      <alignment horizontal="justify" vertical="center" wrapText="1"/>
    </xf>
    <xf numFmtId="0" fontId="40" fillId="2" borderId="4" xfId="0" applyFont="1" applyFill="1" applyBorder="1" applyAlignment="1">
      <alignment horizontal="left" vertical="center" wrapText="1"/>
    </xf>
    <xf numFmtId="0" fontId="40" fillId="2" borderId="5" xfId="0" applyFont="1" applyFill="1" applyBorder="1" applyAlignment="1">
      <alignment horizontal="left" vertical="center" wrapText="1"/>
    </xf>
    <xf numFmtId="0" fontId="40" fillId="2" borderId="4" xfId="0" applyFont="1" applyFill="1" applyBorder="1" applyAlignment="1">
      <alignment horizontal="left" vertical="center" wrapText="1" indent="1"/>
    </xf>
    <xf numFmtId="0" fontId="40" fillId="2" borderId="5" xfId="0" applyFont="1" applyFill="1" applyBorder="1" applyAlignment="1">
      <alignment horizontal="left" vertical="center" wrapText="1" indent="1"/>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4" fillId="2" borderId="4"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1" fillId="2" borderId="1" xfId="0" applyFont="1" applyFill="1" applyBorder="1" applyAlignment="1">
      <alignment horizontal="justify" vertical="center" wrapText="1"/>
    </xf>
    <xf numFmtId="0" fontId="41" fillId="2" borderId="3" xfId="0" applyFont="1" applyFill="1" applyBorder="1" applyAlignment="1">
      <alignment horizontal="justify" vertical="center" wrapText="1"/>
    </xf>
    <xf numFmtId="0" fontId="40" fillId="2" borderId="4" xfId="0" applyFont="1" applyFill="1" applyBorder="1" applyAlignment="1">
      <alignment horizontal="justify" vertical="center" wrapText="1"/>
    </xf>
    <xf numFmtId="0" fontId="40" fillId="2" borderId="5" xfId="0" applyFont="1" applyFill="1" applyBorder="1" applyAlignment="1">
      <alignment horizontal="justify" vertical="center" wrapText="1"/>
    </xf>
    <xf numFmtId="0" fontId="42" fillId="2" borderId="6" xfId="0" applyFont="1" applyFill="1" applyBorder="1" applyAlignment="1">
      <alignment horizontal="justify" vertical="center" wrapText="1"/>
    </xf>
    <xf numFmtId="0" fontId="42" fillId="2" borderId="8" xfId="0" applyFont="1" applyFill="1" applyBorder="1" applyAlignment="1">
      <alignment horizontal="justify" vertical="center" wrapText="1"/>
    </xf>
    <xf numFmtId="0" fontId="42" fillId="2" borderId="4" xfId="0" applyFont="1" applyFill="1" applyBorder="1" applyAlignment="1">
      <alignment horizontal="justify" vertical="center" wrapText="1"/>
    </xf>
    <xf numFmtId="0" fontId="42" fillId="2" borderId="5" xfId="0" applyFont="1" applyFill="1" applyBorder="1" applyAlignment="1">
      <alignment horizontal="justify" vertical="center" wrapText="1"/>
    </xf>
    <xf numFmtId="0" fontId="12" fillId="2" borderId="0" xfId="0" applyFont="1" applyFill="1" applyAlignment="1">
      <alignment horizontal="left"/>
    </xf>
    <xf numFmtId="0" fontId="41" fillId="2" borderId="19" xfId="0" applyFont="1" applyFill="1" applyBorder="1" applyAlignment="1">
      <alignment horizontal="center" vertical="center"/>
    </xf>
    <xf numFmtId="0" fontId="41" fillId="2" borderId="18" xfId="0" applyFont="1" applyFill="1" applyBorder="1" applyAlignment="1">
      <alignment horizontal="center" vertical="center"/>
    </xf>
    <xf numFmtId="0" fontId="41" fillId="2" borderId="14" xfId="0" applyFont="1" applyFill="1" applyBorder="1" applyAlignment="1">
      <alignment horizontal="center" vertical="center"/>
    </xf>
    <xf numFmtId="0" fontId="41" fillId="2" borderId="18" xfId="0" applyFont="1" applyFill="1" applyBorder="1" applyAlignment="1">
      <alignment horizontal="center" vertical="center" wrapText="1"/>
    </xf>
    <xf numFmtId="0" fontId="12" fillId="2" borderId="0" xfId="0" applyFont="1" applyFill="1" applyAlignment="1">
      <alignment horizontal="left"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57" fillId="0" borderId="4"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8" fillId="0" borderId="4" xfId="0" applyFont="1" applyFill="1" applyBorder="1" applyAlignment="1">
      <alignment horizontal="justify" vertical="justify" wrapText="1"/>
    </xf>
    <xf numFmtId="0" fontId="68" fillId="0" borderId="0" xfId="0" applyFont="1" applyFill="1" applyBorder="1" applyAlignment="1">
      <alignment horizontal="justify" vertical="justify" wrapText="1"/>
    </xf>
    <xf numFmtId="0" fontId="68" fillId="0" borderId="5" xfId="0" applyFont="1" applyFill="1" applyBorder="1" applyAlignment="1">
      <alignment horizontal="justify" vertical="justify" wrapText="1"/>
    </xf>
    <xf numFmtId="0" fontId="68" fillId="0" borderId="4" xfId="0" applyFont="1" applyFill="1" applyBorder="1" applyAlignment="1">
      <alignment horizontal="center" vertical="justify" wrapText="1"/>
    </xf>
    <xf numFmtId="0" fontId="68" fillId="0" borderId="0" xfId="0" applyFont="1" applyFill="1" applyBorder="1" applyAlignment="1">
      <alignment horizontal="center" vertical="justify" wrapText="1"/>
    </xf>
    <xf numFmtId="0" fontId="68" fillId="0" borderId="5" xfId="0" applyFont="1" applyFill="1" applyBorder="1" applyAlignment="1">
      <alignment horizontal="center" vertical="justify" wrapText="1"/>
    </xf>
    <xf numFmtId="0" fontId="26" fillId="0" borderId="6" xfId="0" applyFont="1" applyFill="1" applyBorder="1" applyAlignment="1">
      <alignment horizontal="center"/>
    </xf>
    <xf numFmtId="0" fontId="26" fillId="0" borderId="7" xfId="0" applyFont="1" applyFill="1" applyBorder="1" applyAlignment="1">
      <alignment horizontal="center"/>
    </xf>
    <xf numFmtId="0" fontId="26" fillId="0" borderId="8" xfId="0" applyFont="1" applyFill="1" applyBorder="1" applyAlignment="1">
      <alignment horizontal="center"/>
    </xf>
    <xf numFmtId="0" fontId="68" fillId="0" borderId="4" xfId="0" applyFont="1" applyFill="1" applyBorder="1" applyAlignment="1">
      <alignment horizontal="left" vertical="justify" wrapText="1"/>
    </xf>
    <xf numFmtId="0" fontId="68" fillId="0" borderId="0" xfId="0" applyFont="1" applyFill="1" applyBorder="1" applyAlignment="1">
      <alignment horizontal="left" vertical="justify" wrapText="1"/>
    </xf>
    <xf numFmtId="0" fontId="68" fillId="0" borderId="5" xfId="0" applyFont="1" applyFill="1" applyBorder="1" applyAlignment="1">
      <alignment horizontal="left" vertical="justify" wrapText="1"/>
    </xf>
    <xf numFmtId="0" fontId="68" fillId="0" borderId="6" xfId="0" applyFont="1" applyFill="1" applyBorder="1" applyAlignment="1">
      <alignment horizontal="justify" vertical="justify" wrapText="1"/>
    </xf>
    <xf numFmtId="0" fontId="68" fillId="0" borderId="7" xfId="0" applyFont="1" applyFill="1" applyBorder="1" applyAlignment="1">
      <alignment horizontal="justify" vertical="justify" wrapText="1"/>
    </xf>
    <xf numFmtId="0" fontId="68" fillId="0" borderId="8" xfId="0" applyFont="1" applyFill="1" applyBorder="1" applyAlignment="1">
      <alignment horizontal="justify" vertical="justify" wrapText="1"/>
    </xf>
    <xf numFmtId="0" fontId="47" fillId="0" borderId="0" xfId="0" applyFont="1" applyFill="1" applyAlignment="1">
      <alignment horizontal="center"/>
    </xf>
    <xf numFmtId="0" fontId="10" fillId="2" borderId="0" xfId="54" applyFont="1" applyFill="1" applyAlignment="1">
      <alignment horizontal="justify" wrapText="1"/>
    </xf>
    <xf numFmtId="0" fontId="73" fillId="2" borderId="0" xfId="54" applyFont="1" applyFill="1" applyAlignment="1">
      <alignment horizontal="justify" vertical="center"/>
    </xf>
    <xf numFmtId="0" fontId="39" fillId="0" borderId="0" xfId="0" applyFont="1" applyFill="1" applyAlignment="1">
      <alignment horizontal="center"/>
    </xf>
    <xf numFmtId="0" fontId="69" fillId="2" borderId="34" xfId="54" applyFont="1" applyFill="1" applyBorder="1" applyAlignment="1">
      <alignment horizontal="left" vertical="center" wrapText="1"/>
    </xf>
    <xf numFmtId="0" fontId="69" fillId="2" borderId="11" xfId="54" applyFont="1" applyFill="1" applyBorder="1" applyAlignment="1">
      <alignment horizontal="left" vertical="center" wrapText="1"/>
    </xf>
    <xf numFmtId="0" fontId="69" fillId="2" borderId="38" xfId="54" applyFont="1" applyFill="1" applyBorder="1" applyAlignment="1">
      <alignment horizontal="left" vertical="center" wrapText="1"/>
    </xf>
    <xf numFmtId="0" fontId="69" fillId="2" borderId="39" xfId="54" applyFont="1" applyFill="1" applyBorder="1" applyAlignment="1">
      <alignment horizontal="left" vertical="center" wrapText="1"/>
    </xf>
    <xf numFmtId="167" fontId="69" fillId="2" borderId="27" xfId="3" applyNumberFormat="1" applyFont="1" applyFill="1" applyBorder="1" applyAlignment="1" applyProtection="1">
      <alignment horizontal="center"/>
    </xf>
    <xf numFmtId="167" fontId="69" fillId="2" borderId="28" xfId="3" applyNumberFormat="1" applyFont="1" applyFill="1" applyBorder="1" applyAlignment="1" applyProtection="1">
      <alignment horizontal="center"/>
    </xf>
    <xf numFmtId="0" fontId="69" fillId="2" borderId="34" xfId="54" applyFont="1" applyFill="1" applyBorder="1" applyAlignment="1" applyProtection="1">
      <alignment horizontal="left" vertical="center" wrapText="1"/>
    </xf>
    <xf numFmtId="0" fontId="69" fillId="2" borderId="11" xfId="54" applyFont="1" applyFill="1" applyBorder="1" applyAlignment="1" applyProtection="1">
      <alignment horizontal="left" vertical="center" wrapText="1"/>
    </xf>
    <xf numFmtId="0" fontId="35" fillId="2" borderId="1" xfId="9" applyFont="1" applyFill="1" applyBorder="1" applyAlignment="1">
      <alignment horizontal="center"/>
    </xf>
    <xf numFmtId="0" fontId="35" fillId="2" borderId="2" xfId="9" applyFont="1" applyFill="1" applyBorder="1" applyAlignment="1">
      <alignment horizontal="center"/>
    </xf>
    <xf numFmtId="0" fontId="35" fillId="2" borderId="3" xfId="9" applyFont="1" applyFill="1" applyBorder="1" applyAlignment="1">
      <alignment horizontal="center"/>
    </xf>
    <xf numFmtId="0" fontId="34" fillId="2" borderId="4" xfId="9" applyFont="1" applyFill="1" applyBorder="1" applyAlignment="1">
      <alignment horizontal="center"/>
    </xf>
    <xf numFmtId="0" fontId="34" fillId="2" borderId="0" xfId="9" applyFont="1" applyFill="1" applyBorder="1" applyAlignment="1">
      <alignment horizontal="center"/>
    </xf>
    <xf numFmtId="0" fontId="34" fillId="2" borderId="5" xfId="9" applyFont="1" applyFill="1" applyBorder="1" applyAlignment="1">
      <alignment horizontal="center"/>
    </xf>
    <xf numFmtId="0" fontId="26" fillId="2" borderId="4" xfId="9" applyFont="1" applyFill="1" applyBorder="1" applyAlignment="1">
      <alignment horizontal="center"/>
    </xf>
    <xf numFmtId="0" fontId="26" fillId="2" borderId="0" xfId="9" applyFont="1" applyFill="1" applyBorder="1" applyAlignment="1">
      <alignment horizontal="center"/>
    </xf>
    <xf numFmtId="0" fontId="26" fillId="2" borderId="5" xfId="9" applyFont="1" applyFill="1" applyBorder="1" applyAlignment="1">
      <alignment horizontal="center"/>
    </xf>
    <xf numFmtId="0" fontId="26" fillId="2" borderId="4"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5" xfId="9" applyFont="1" applyFill="1" applyBorder="1" applyAlignment="1">
      <alignment horizontal="center" vertical="center"/>
    </xf>
    <xf numFmtId="0" fontId="26" fillId="2" borderId="6" xfId="9" applyFont="1" applyFill="1" applyBorder="1" applyAlignment="1">
      <alignment horizontal="center"/>
    </xf>
    <xf numFmtId="0" fontId="26" fillId="2" borderId="7" xfId="9" applyFont="1" applyFill="1" applyBorder="1" applyAlignment="1">
      <alignment horizontal="center"/>
    </xf>
    <xf numFmtId="0" fontId="26" fillId="2" borderId="8" xfId="9" applyFont="1" applyFill="1" applyBorder="1" applyAlignment="1">
      <alignment horizontal="center"/>
    </xf>
    <xf numFmtId="0" fontId="0" fillId="2" borderId="1" xfId="0" applyFill="1" applyBorder="1" applyAlignment="1">
      <alignment horizontal="center"/>
    </xf>
    <xf numFmtId="168" fontId="35" fillId="2" borderId="1" xfId="10" applyNumberFormat="1" applyFont="1" applyFill="1" applyBorder="1" applyAlignment="1">
      <alignment horizontal="center" wrapText="1"/>
    </xf>
    <xf numFmtId="168" fontId="35" fillId="2" borderId="2" xfId="10" applyNumberFormat="1" applyFont="1" applyFill="1" applyBorder="1" applyAlignment="1">
      <alignment horizontal="center"/>
    </xf>
    <xf numFmtId="168" fontId="35" fillId="2" borderId="3" xfId="10" applyNumberFormat="1" applyFont="1" applyFill="1" applyBorder="1" applyAlignment="1">
      <alignment horizontal="center"/>
    </xf>
    <xf numFmtId="168" fontId="26" fillId="2" borderId="4" xfId="10" applyNumberFormat="1" applyFont="1" applyFill="1" applyBorder="1" applyAlignment="1">
      <alignment horizontal="center"/>
    </xf>
    <xf numFmtId="168" fontId="26" fillId="2" borderId="0" xfId="10" applyNumberFormat="1" applyFont="1" applyFill="1" applyBorder="1" applyAlignment="1">
      <alignment horizontal="center"/>
    </xf>
    <xf numFmtId="168" fontId="26" fillId="2" borderId="5" xfId="10" applyNumberFormat="1" applyFont="1" applyFill="1" applyBorder="1" applyAlignment="1">
      <alignment horizontal="center"/>
    </xf>
    <xf numFmtId="0" fontId="39" fillId="0" borderId="0" xfId="10" applyFont="1" applyFill="1" applyAlignment="1">
      <alignment horizontal="center"/>
    </xf>
    <xf numFmtId="168" fontId="12" fillId="0" borderId="51" xfId="51" applyNumberFormat="1" applyFont="1" applyFill="1" applyBorder="1" applyAlignment="1">
      <alignment horizontal="right"/>
    </xf>
    <xf numFmtId="168" fontId="12" fillId="0" borderId="50" xfId="51" applyNumberFormat="1" applyFont="1" applyFill="1" applyBorder="1" applyAlignment="1">
      <alignment horizontal="right"/>
    </xf>
    <xf numFmtId="168" fontId="12" fillId="0" borderId="33" xfId="51" applyNumberFormat="1" applyFont="1" applyFill="1" applyBorder="1" applyAlignment="1">
      <alignment horizontal="right"/>
    </xf>
    <xf numFmtId="0" fontId="35" fillId="0" borderId="1" xfId="10" applyFont="1" applyFill="1" applyBorder="1" applyAlignment="1">
      <alignment horizontal="center" wrapText="1"/>
    </xf>
    <xf numFmtId="0" fontId="35" fillId="0" borderId="2" xfId="10" applyFont="1" applyFill="1" applyBorder="1" applyAlignment="1">
      <alignment horizontal="center" wrapText="1"/>
    </xf>
    <xf numFmtId="0" fontId="35" fillId="0" borderId="3" xfId="10" applyFont="1" applyFill="1" applyBorder="1" applyAlignment="1">
      <alignment horizontal="center" wrapText="1"/>
    </xf>
    <xf numFmtId="0" fontId="34" fillId="0" borderId="4" xfId="10" applyFont="1" applyFill="1" applyBorder="1" applyAlignment="1">
      <alignment horizontal="center"/>
    </xf>
    <xf numFmtId="0" fontId="34" fillId="0" borderId="0" xfId="10" applyFont="1" applyFill="1" applyBorder="1" applyAlignment="1">
      <alignment horizontal="center"/>
    </xf>
    <xf numFmtId="0" fontId="34" fillId="0" borderId="5" xfId="10" applyFont="1" applyFill="1" applyBorder="1" applyAlignment="1">
      <alignment horizontal="center"/>
    </xf>
    <xf numFmtId="0" fontId="41" fillId="0" borderId="4" xfId="10" applyFont="1" applyFill="1" applyBorder="1" applyAlignment="1">
      <alignment horizontal="center"/>
    </xf>
    <xf numFmtId="0" fontId="41" fillId="0" borderId="0" xfId="10" applyFont="1" applyFill="1" applyBorder="1" applyAlignment="1">
      <alignment horizontal="center"/>
    </xf>
    <xf numFmtId="0" fontId="41" fillId="0" borderId="5" xfId="10" applyFont="1" applyFill="1" applyBorder="1" applyAlignment="1">
      <alignment horizontal="center"/>
    </xf>
    <xf numFmtId="168" fontId="12" fillId="0" borderId="46" xfId="51" applyNumberFormat="1" applyFont="1" applyFill="1" applyBorder="1" applyAlignment="1">
      <alignment horizontal="right"/>
    </xf>
    <xf numFmtId="168" fontId="12" fillId="0" borderId="5" xfId="51" applyNumberFormat="1" applyFont="1" applyFill="1" applyBorder="1" applyAlignment="1">
      <alignment horizontal="right"/>
    </xf>
    <xf numFmtId="168" fontId="12" fillId="0" borderId="45" xfId="51" applyNumberFormat="1" applyFont="1" applyFill="1" applyBorder="1" applyAlignment="1">
      <alignment horizontal="right"/>
    </xf>
  </cellXfs>
  <cellStyles count="59">
    <cellStyle name="Millares" xfId="51" builtinId="3"/>
    <cellStyle name="Millares 2" xfId="2"/>
    <cellStyle name="Millares 2 2" xfId="57"/>
    <cellStyle name="Millares 3" xfId="3"/>
    <cellStyle name="Normal" xfId="0" builtinId="0"/>
    <cellStyle name="Normal 2" xfId="1"/>
    <cellStyle name="Normal 2 2" xfId="52"/>
    <cellStyle name="Normal 2 3" xfId="56"/>
    <cellStyle name="Normal 3" xfId="4"/>
    <cellStyle name="Normal 3 2" xfId="55"/>
    <cellStyle name="Normal 4" xfId="5"/>
    <cellStyle name="Normal 4 2" xfId="54"/>
    <cellStyle name="Normal 5" xfId="6"/>
    <cellStyle name="Normal 5 2" xfId="53"/>
    <cellStyle name="Normal 6" xfId="7"/>
    <cellStyle name="Normal 6 2" xfId="58"/>
    <cellStyle name="Normal 7" xfId="8"/>
    <cellStyle name="Normal 8" xfId="9"/>
    <cellStyle name="Normal 9" xfId="10"/>
    <cellStyle name="SAPBEXaggData" xfId="11"/>
    <cellStyle name="SAPBEXaggDataEmph" xfId="12"/>
    <cellStyle name="SAPBEXaggItem" xfId="13"/>
    <cellStyle name="SAPBEXaggItemX" xfId="14"/>
    <cellStyle name="SAPBEXchaText" xfId="15"/>
    <cellStyle name="SAPBEXexcBad7" xfId="16"/>
    <cellStyle name="SAPBEXexcBad8" xfId="17"/>
    <cellStyle name="SAPBEXexcBad9" xfId="18"/>
    <cellStyle name="SAPBEXexcCritical4" xfId="19"/>
    <cellStyle name="SAPBEXexcCritical5" xfId="20"/>
    <cellStyle name="SAPBEXexcCritical6" xfId="21"/>
    <cellStyle name="SAPBEXexcGood1" xfId="22"/>
    <cellStyle name="SAPBEXexcGood2" xfId="23"/>
    <cellStyle name="SAPBEXexcGood3" xfId="24"/>
    <cellStyle name="SAPBEXfilterDrill" xfId="25"/>
    <cellStyle name="SAPBEXfilterItem" xfId="26"/>
    <cellStyle name="SAPBEXfilterText" xfId="27"/>
    <cellStyle name="SAPBEXformats" xfId="28"/>
    <cellStyle name="SAPBEXheaderItem" xfId="29"/>
    <cellStyle name="SAPBEXheaderText" xfId="30"/>
    <cellStyle name="SAPBEXHLevel0" xfId="31"/>
    <cellStyle name="SAPBEXHLevel0X" xfId="32"/>
    <cellStyle name="SAPBEXHLevel1" xfId="33"/>
    <cellStyle name="SAPBEXHLevel1X" xfId="34"/>
    <cellStyle name="SAPBEXHLevel2" xfId="35"/>
    <cellStyle name="SAPBEXHLevel2X" xfId="36"/>
    <cellStyle name="SAPBEXHLevel3" xfId="37"/>
    <cellStyle name="SAPBEXHLevel3X" xfId="38"/>
    <cellStyle name="SAPBEXinputData" xfId="39"/>
    <cellStyle name="SAPBEXresData" xfId="40"/>
    <cellStyle name="SAPBEXresDataEmph" xfId="41"/>
    <cellStyle name="SAPBEXresItem" xfId="42"/>
    <cellStyle name="SAPBEXresItemX" xfId="43"/>
    <cellStyle name="SAPBEXstdData" xfId="44"/>
    <cellStyle name="SAPBEXstdDataEmph" xfId="45"/>
    <cellStyle name="SAPBEXstdItem" xfId="46"/>
    <cellStyle name="SAPBEXstdItemX" xfId="47"/>
    <cellStyle name="SAPBEXtitle" xfId="48"/>
    <cellStyle name="SAPBEXundefined" xfId="49"/>
    <cellStyle name="Sheet Title"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0</xdr:col>
      <xdr:colOff>107157</xdr:colOff>
      <xdr:row>2</xdr:row>
      <xdr:rowOff>66215</xdr:rowOff>
    </xdr:from>
    <xdr:ext cx="884044" cy="874379"/>
    <xdr:pic>
      <xdr:nvPicPr>
        <xdr:cNvPr id="2" name="1 Imagen">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7" y="390065"/>
          <a:ext cx="884044" cy="874379"/>
        </a:xfrm>
        <a:prstGeom prst="rect">
          <a:avLst/>
        </a:prstGeom>
      </xdr:spPr>
    </xdr:pic>
    <xdr:clientData/>
  </xdr:oneCellAnchor>
  <xdr:twoCellAnchor>
    <xdr:from>
      <xdr:col>17</xdr:col>
      <xdr:colOff>0</xdr:colOff>
      <xdr:row>0</xdr:row>
      <xdr:rowOff>0</xdr:rowOff>
    </xdr:from>
    <xdr:to>
      <xdr:col>17</xdr:col>
      <xdr:colOff>596900</xdr:colOff>
      <xdr:row>0</xdr:row>
      <xdr:rowOff>0</xdr:rowOff>
    </xdr:to>
    <xdr:pic macro="[2]!DesignIconClicked">
      <xdr:nvPicPr>
        <xdr:cNvPr id="3" name="BExGNTTP1JT5XUU86O2TJYM5MBET" hidden="1">
          <a:extLst>
            <a:ext uri="{FF2B5EF4-FFF2-40B4-BE49-F238E27FC236}">
              <a16:creationId xmlns:a16="http://schemas.microsoft.com/office/drawing/2014/main" xmlns="" id="{00000000-0008-0000-0000-00000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63200" y="0"/>
          <a:ext cx="596900" cy="0"/>
        </a:xfrm>
        <a:prstGeom prst="rect">
          <a:avLst/>
        </a:prstGeom>
      </xdr:spPr>
    </xdr:pic>
    <xdr:clientData/>
  </xdr:twoCellAnchor>
  <xdr:twoCellAnchor>
    <xdr:from>
      <xdr:col>0</xdr:col>
      <xdr:colOff>0</xdr:colOff>
      <xdr:row>0</xdr:row>
      <xdr:rowOff>0</xdr:rowOff>
    </xdr:from>
    <xdr:to>
      <xdr:col>0</xdr:col>
      <xdr:colOff>234950</xdr:colOff>
      <xdr:row>0</xdr:row>
      <xdr:rowOff>0</xdr:rowOff>
    </xdr:to>
    <xdr:pic macro="[2]!DesignIconClicked">
      <xdr:nvPicPr>
        <xdr:cNvPr id="4" name="BEx3OCY523CMXS82QEU905BJNG7A" descr="infofield_prev.gif" hidden="1">
          <a:extLst>
            <a:ext uri="{FF2B5EF4-FFF2-40B4-BE49-F238E27FC236}">
              <a16:creationId xmlns:a16="http://schemas.microsoft.com/office/drawing/2014/main" xmlns="" id="{00000000-0008-0000-0000-000003000000}"/>
            </a:ext>
          </a:extLst>
        </xdr:cNvPr>
        <xdr:cNvPicPr>
          <a:picLocks/>
        </xdr:cNvPicPr>
      </xdr:nvPicPr>
      <xdr:blipFill>
        <a:blip xmlns:r="http://schemas.openxmlformats.org/officeDocument/2006/relationships" r:embed="rId3"/>
        <a:stretch>
          <a:fillRect/>
        </a:stretch>
      </xdr:blipFill>
      <xdr:spPr>
        <a:xfrm>
          <a:off x="0" y="0"/>
          <a:ext cx="234950" cy="0"/>
        </a:xfrm>
        <a:prstGeom prst="rect">
          <a:avLst/>
        </a:prstGeom>
      </xdr:spPr>
    </xdr:pic>
    <xdr:clientData/>
  </xdr:twoCellAnchor>
  <xdr:twoCellAnchor>
    <xdr:from>
      <xdr:col>1</xdr:col>
      <xdr:colOff>0</xdr:colOff>
      <xdr:row>0</xdr:row>
      <xdr:rowOff>0</xdr:rowOff>
    </xdr:from>
    <xdr:to>
      <xdr:col>1</xdr:col>
      <xdr:colOff>4083050</xdr:colOff>
      <xdr:row>0</xdr:row>
      <xdr:rowOff>0</xdr:rowOff>
    </xdr:to>
    <xdr:pic macro="[2]!DesignIconClicked">
      <xdr:nvPicPr>
        <xdr:cNvPr id="5" name="BExEWBMTDQQ2M8UDDGTQ4NA548AX" descr="infofield_prev.gif" hidden="1">
          <a:extLst>
            <a:ext uri="{FF2B5EF4-FFF2-40B4-BE49-F238E27FC236}">
              <a16:creationId xmlns:a16="http://schemas.microsoft.com/office/drawing/2014/main" xmlns="" id="{00000000-0008-0000-0000-000004000000}"/>
            </a:ext>
          </a:extLst>
        </xdr:cNvPr>
        <xdr:cNvPicPr>
          <a:picLocks/>
        </xdr:cNvPicPr>
      </xdr:nvPicPr>
      <xdr:blipFill>
        <a:blip xmlns:r="http://schemas.openxmlformats.org/officeDocument/2006/relationships" r:embed="rId3"/>
        <a:stretch>
          <a:fillRect/>
        </a:stretch>
      </xdr:blipFill>
      <xdr:spPr>
        <a:xfrm>
          <a:off x="609600" y="0"/>
          <a:ext cx="606425" cy="0"/>
        </a:xfrm>
        <a:prstGeom prst="rect">
          <a:avLst/>
        </a:prstGeom>
      </xdr:spPr>
    </xdr:pic>
    <xdr:clientData/>
  </xdr:twoCellAnchor>
  <xdr:twoCellAnchor>
    <xdr:from>
      <xdr:col>2</xdr:col>
      <xdr:colOff>0</xdr:colOff>
      <xdr:row>0</xdr:row>
      <xdr:rowOff>0</xdr:rowOff>
    </xdr:from>
    <xdr:to>
      <xdr:col>2</xdr:col>
      <xdr:colOff>0</xdr:colOff>
      <xdr:row>0</xdr:row>
      <xdr:rowOff>0</xdr:rowOff>
    </xdr:to>
    <xdr:pic macro="[2]!DesignIconClicked">
      <xdr:nvPicPr>
        <xdr:cNvPr id="6" name="BEx1SDD5LP38CAGC8DJ9E1OIRQCU" descr="infofield_prev.gif" hidden="1">
          <a:extLst>
            <a:ext uri="{FF2B5EF4-FFF2-40B4-BE49-F238E27FC236}">
              <a16:creationId xmlns:a16="http://schemas.microsoft.com/office/drawing/2014/main" xmlns="" id="{00000000-0008-0000-0000-000005000000}"/>
            </a:ext>
          </a:extLst>
        </xdr:cNvPr>
        <xdr:cNvPicPr>
          <a:picLocks/>
        </xdr:cNvPicPr>
      </xdr:nvPicPr>
      <xdr:blipFill>
        <a:blip xmlns:r="http://schemas.openxmlformats.org/officeDocument/2006/relationships" r:embed="rId3"/>
        <a:stretch>
          <a:fillRect/>
        </a:stretch>
      </xdr:blipFill>
      <xdr:spPr>
        <a:xfrm>
          <a:off x="1219200" y="0"/>
          <a:ext cx="0" cy="0"/>
        </a:xfrm>
        <a:prstGeom prst="rect">
          <a:avLst/>
        </a:prstGeom>
      </xdr:spPr>
    </xdr:pic>
    <xdr:clientData/>
  </xdr:twoCellAnchor>
  <xdr:twoCellAnchor>
    <xdr:from>
      <xdr:col>2</xdr:col>
      <xdr:colOff>0</xdr:colOff>
      <xdr:row>0</xdr:row>
      <xdr:rowOff>0</xdr:rowOff>
    </xdr:from>
    <xdr:to>
      <xdr:col>3</xdr:col>
      <xdr:colOff>1282700</xdr:colOff>
      <xdr:row>0</xdr:row>
      <xdr:rowOff>0</xdr:rowOff>
    </xdr:to>
    <xdr:pic macro="[2]!DesignIconClicked">
      <xdr:nvPicPr>
        <xdr:cNvPr id="7" name="BExIT6494J6QPOBAY5KXPD6XMYD2" descr="infofield_prev.gif" hidden="1">
          <a:extLst>
            <a:ext uri="{FF2B5EF4-FFF2-40B4-BE49-F238E27FC236}">
              <a16:creationId xmlns:a16="http://schemas.microsoft.com/office/drawing/2014/main" xmlns="" id="{00000000-0008-0000-0000-000006000000}"/>
            </a:ext>
          </a:extLst>
        </xdr:cNvPr>
        <xdr:cNvPicPr>
          <a:picLocks/>
        </xdr:cNvPicPr>
      </xdr:nvPicPr>
      <xdr:blipFill>
        <a:blip xmlns:r="http://schemas.openxmlformats.org/officeDocument/2006/relationships" r:embed="rId3"/>
        <a:stretch>
          <a:fillRect/>
        </a:stretch>
      </xdr:blipFill>
      <xdr:spPr>
        <a:xfrm>
          <a:off x="1219200" y="0"/>
          <a:ext cx="1216025" cy="0"/>
        </a:xfrm>
        <a:prstGeom prst="rect">
          <a:avLst/>
        </a:prstGeom>
      </xdr:spPr>
    </xdr:pic>
    <xdr:clientData/>
  </xdr:twoCellAnchor>
  <xdr:twoCellAnchor>
    <xdr:from>
      <xdr:col>5</xdr:col>
      <xdr:colOff>0</xdr:colOff>
      <xdr:row>0</xdr:row>
      <xdr:rowOff>0</xdr:rowOff>
    </xdr:from>
    <xdr:to>
      <xdr:col>5</xdr:col>
      <xdr:colOff>196850</xdr:colOff>
      <xdr:row>0</xdr:row>
      <xdr:rowOff>0</xdr:rowOff>
    </xdr:to>
    <xdr:pic macro="[2]!DesignIconClicked">
      <xdr:nvPicPr>
        <xdr:cNvPr id="8" name="BExMQQJ245WT4VB5OXEDH8H8R5E9" hidden="1">
          <a:extLst>
            <a:ext uri="{FF2B5EF4-FFF2-40B4-BE49-F238E27FC236}">
              <a16:creationId xmlns:a16="http://schemas.microsoft.com/office/drawing/2014/main" xmlns=""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0" y="0"/>
          <a:ext cx="196850" cy="0"/>
        </a:xfrm>
        <a:prstGeom prst="rect">
          <a:avLst/>
        </a:prstGeom>
      </xdr:spPr>
    </xdr:pic>
    <xdr:clientData/>
  </xdr:twoCellAnchor>
  <xdr:twoCellAnchor>
    <xdr:from>
      <xdr:col>16</xdr:col>
      <xdr:colOff>0</xdr:colOff>
      <xdr:row>0</xdr:row>
      <xdr:rowOff>0</xdr:rowOff>
    </xdr:from>
    <xdr:to>
      <xdr:col>16</xdr:col>
      <xdr:colOff>596900</xdr:colOff>
      <xdr:row>0</xdr:row>
      <xdr:rowOff>0</xdr:rowOff>
    </xdr:to>
    <xdr:pic macro="[2]!DesignIconClicked">
      <xdr:nvPicPr>
        <xdr:cNvPr id="9" name="BExEZ3A5PLVQL3R2GXZOL0XPQJ8P" hidden="1">
          <a:extLst>
            <a:ext uri="{FF2B5EF4-FFF2-40B4-BE49-F238E27FC236}">
              <a16:creationId xmlns:a16="http://schemas.microsoft.com/office/drawing/2014/main" xmlns="" id="{00000000-0008-0000-0000-00000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3600" y="0"/>
          <a:ext cx="596900" cy="0"/>
        </a:xfrm>
        <a:prstGeom prst="rect">
          <a:avLst/>
        </a:prstGeom>
      </xdr:spPr>
    </xdr:pic>
    <xdr:clientData/>
  </xdr:twoCellAnchor>
  <xdr:twoCellAnchor>
    <xdr:from>
      <xdr:col>1</xdr:col>
      <xdr:colOff>3917157</xdr:colOff>
      <xdr:row>58</xdr:row>
      <xdr:rowOff>119063</xdr:rowOff>
    </xdr:from>
    <xdr:to>
      <xdr:col>8</xdr:col>
      <xdr:colOff>1794811</xdr:colOff>
      <xdr:row>58</xdr:row>
      <xdr:rowOff>130969</xdr:rowOff>
    </xdr:to>
    <xdr:cxnSp macro="">
      <xdr:nvCxnSpPr>
        <xdr:cNvPr id="10" name="9 Conector recto"/>
        <xdr:cNvCxnSpPr/>
      </xdr:nvCxnSpPr>
      <xdr:spPr>
        <a:xfrm flipV="1">
          <a:off x="1221582" y="9510713"/>
          <a:ext cx="4268929" cy="11906"/>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171450</xdr:colOff>
      <xdr:row>0</xdr:row>
      <xdr:rowOff>57150</xdr:rowOff>
    </xdr:from>
    <xdr:ext cx="581025" cy="616181"/>
    <xdr:pic>
      <xdr:nvPicPr>
        <xdr:cNvPr id="2" name="6 Imagen">
          <a:extLst>
            <a:ext uri="{FF2B5EF4-FFF2-40B4-BE49-F238E27FC236}">
              <a16:creationId xmlns="" xmlns:a16="http://schemas.microsoft.com/office/drawing/2014/main" id="{6205C2D4-7BDB-4B3A-B5F6-EA79F3280D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57150"/>
          <a:ext cx="581025" cy="616181"/>
        </a:xfrm>
        <a:prstGeom prst="rect">
          <a:avLst/>
        </a:prstGeom>
      </xdr:spPr>
    </xdr:pic>
    <xdr:clientData/>
  </xdr:oneCellAnchor>
  <xdr:twoCellAnchor>
    <xdr:from>
      <xdr:col>3</xdr:col>
      <xdr:colOff>928182</xdr:colOff>
      <xdr:row>25</xdr:row>
      <xdr:rowOff>71963</xdr:rowOff>
    </xdr:from>
    <xdr:to>
      <xdr:col>8</xdr:col>
      <xdr:colOff>561975</xdr:colOff>
      <xdr:row>25</xdr:row>
      <xdr:rowOff>85725</xdr:rowOff>
    </xdr:to>
    <xdr:cxnSp macro="">
      <xdr:nvCxnSpPr>
        <xdr:cNvPr id="3" name="2 Conector recto"/>
        <xdr:cNvCxnSpPr/>
      </xdr:nvCxnSpPr>
      <xdr:spPr>
        <a:xfrm>
          <a:off x="3052257" y="4120088"/>
          <a:ext cx="3605718" cy="13762"/>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83548</xdr:colOff>
      <xdr:row>2</xdr:row>
      <xdr:rowOff>83964</xdr:rowOff>
    </xdr:from>
    <xdr:ext cx="840377" cy="853767"/>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48" y="407814"/>
          <a:ext cx="840377" cy="853767"/>
        </a:xfrm>
        <a:prstGeom prst="rect">
          <a:avLst/>
        </a:prstGeom>
      </xdr:spPr>
    </xdr:pic>
    <xdr:clientData/>
  </xdr:oneCellAnchor>
  <xdr:twoCellAnchor>
    <xdr:from>
      <xdr:col>2</xdr:col>
      <xdr:colOff>265669</xdr:colOff>
      <xdr:row>82</xdr:row>
      <xdr:rowOff>156615</xdr:rowOff>
    </xdr:from>
    <xdr:to>
      <xdr:col>4</xdr:col>
      <xdr:colOff>929109</xdr:colOff>
      <xdr:row>82</xdr:row>
      <xdr:rowOff>161378</xdr:rowOff>
    </xdr:to>
    <xdr:cxnSp macro="">
      <xdr:nvCxnSpPr>
        <xdr:cNvPr id="3" name="5 Conector recto"/>
        <xdr:cNvCxnSpPr/>
      </xdr:nvCxnSpPr>
      <xdr:spPr>
        <a:xfrm>
          <a:off x="4056619" y="13434465"/>
          <a:ext cx="4454390"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oneCellAnchor>
    <xdr:from>
      <xdr:col>0</xdr:col>
      <xdr:colOff>83549</xdr:colOff>
      <xdr:row>31</xdr:row>
      <xdr:rowOff>83964</xdr:rowOff>
    </xdr:from>
    <xdr:ext cx="1116602" cy="820911"/>
    <xdr:pic>
      <xdr:nvPicPr>
        <xdr:cNvPr id="4" name="1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549" y="5103639"/>
          <a:ext cx="1116602" cy="820911"/>
        </a:xfrm>
        <a:prstGeom prst="rect">
          <a:avLst/>
        </a:prstGeom>
      </xdr:spPr>
    </xdr:pic>
    <xdr:clientData/>
  </xdr:oneCellAnchor>
  <xdr:oneCellAnchor>
    <xdr:from>
      <xdr:col>0</xdr:col>
      <xdr:colOff>83549</xdr:colOff>
      <xdr:row>62</xdr:row>
      <xdr:rowOff>45865</xdr:rowOff>
    </xdr:from>
    <xdr:ext cx="1300378" cy="906635"/>
    <xdr:pic>
      <xdr:nvPicPr>
        <xdr:cNvPr id="5" name="15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549" y="10085215"/>
          <a:ext cx="1300378" cy="906635"/>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59530</xdr:colOff>
      <xdr:row>2</xdr:row>
      <xdr:rowOff>21358</xdr:rowOff>
    </xdr:from>
    <xdr:to>
      <xdr:col>0</xdr:col>
      <xdr:colOff>1297780</xdr:colOff>
      <xdr:row>6</xdr:row>
      <xdr:rowOff>177970</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0" y="192808"/>
          <a:ext cx="1238250" cy="975762"/>
        </a:xfrm>
        <a:prstGeom prst="rect">
          <a:avLst/>
        </a:prstGeom>
      </xdr:spPr>
    </xdr:pic>
    <xdr:clientData/>
  </xdr:twoCellAnchor>
  <xdr:twoCellAnchor>
    <xdr:from>
      <xdr:col>1</xdr:col>
      <xdr:colOff>1042262</xdr:colOff>
      <xdr:row>40</xdr:row>
      <xdr:rowOff>97631</xdr:rowOff>
    </xdr:from>
    <xdr:to>
      <xdr:col>2</xdr:col>
      <xdr:colOff>879558</xdr:colOff>
      <xdr:row>40</xdr:row>
      <xdr:rowOff>102394</xdr:rowOff>
    </xdr:to>
    <xdr:cxnSp macro="">
      <xdr:nvCxnSpPr>
        <xdr:cNvPr id="3" name="5 Conector recto"/>
        <xdr:cNvCxnSpPr/>
      </xdr:nvCxnSpPr>
      <xdr:spPr>
        <a:xfrm>
          <a:off x="2613887" y="6927056"/>
          <a:ext cx="3037696"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104776</xdr:colOff>
      <xdr:row>2</xdr:row>
      <xdr:rowOff>66675</xdr:rowOff>
    </xdr:from>
    <xdr:ext cx="666749" cy="685800"/>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447675"/>
          <a:ext cx="666749" cy="685800"/>
        </a:xfrm>
        <a:prstGeom prst="rect">
          <a:avLst/>
        </a:prstGeom>
      </xdr:spPr>
    </xdr:pic>
    <xdr:clientData/>
  </xdr:oneCellAnchor>
  <xdr:twoCellAnchor>
    <xdr:from>
      <xdr:col>3</xdr:col>
      <xdr:colOff>473599</xdr:colOff>
      <xdr:row>64</xdr:row>
      <xdr:rowOff>156615</xdr:rowOff>
    </xdr:from>
    <xdr:to>
      <xdr:col>4</xdr:col>
      <xdr:colOff>235403</xdr:colOff>
      <xdr:row>64</xdr:row>
      <xdr:rowOff>161378</xdr:rowOff>
    </xdr:to>
    <xdr:cxnSp macro="">
      <xdr:nvCxnSpPr>
        <xdr:cNvPr id="3" name="5 Conector recto"/>
        <xdr:cNvCxnSpPr/>
      </xdr:nvCxnSpPr>
      <xdr:spPr>
        <a:xfrm>
          <a:off x="2759599" y="12348615"/>
          <a:ext cx="523804"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oneCellAnchor>
    <xdr:from>
      <xdr:col>0</xdr:col>
      <xdr:colOff>57151</xdr:colOff>
      <xdr:row>25</xdr:row>
      <xdr:rowOff>47624</xdr:rowOff>
    </xdr:from>
    <xdr:ext cx="609600" cy="706335"/>
    <xdr:pic>
      <xdr:nvPicPr>
        <xdr:cNvPr id="4" name="6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4810124"/>
          <a:ext cx="609600" cy="7063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119063</xdr:colOff>
      <xdr:row>0</xdr:row>
      <xdr:rowOff>47624</xdr:rowOff>
    </xdr:from>
    <xdr:to>
      <xdr:col>0</xdr:col>
      <xdr:colOff>785813</xdr:colOff>
      <xdr:row>3</xdr:row>
      <xdr:rowOff>212349</xdr:rowOff>
    </xdr:to>
    <xdr:pic>
      <xdr:nvPicPr>
        <xdr:cNvPr id="2" name="6 Imagen">
          <a:extLst>
            <a:ext uri="{FF2B5EF4-FFF2-40B4-BE49-F238E27FC236}">
              <a16:creationId xmlns:a16="http://schemas.microsoft.com/office/drawing/2014/main" xmlns="" id="{F985F101-1693-4712-AE05-0B753CC02E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3" y="47624"/>
          <a:ext cx="666750" cy="821950"/>
        </a:xfrm>
        <a:prstGeom prst="rect">
          <a:avLst/>
        </a:prstGeom>
      </xdr:spPr>
    </xdr:pic>
    <xdr:clientData/>
  </xdr:twoCellAnchor>
  <xdr:twoCellAnchor>
    <xdr:from>
      <xdr:col>1</xdr:col>
      <xdr:colOff>356682</xdr:colOff>
      <xdr:row>82</xdr:row>
      <xdr:rowOff>148162</xdr:rowOff>
    </xdr:from>
    <xdr:to>
      <xdr:col>4</xdr:col>
      <xdr:colOff>1738312</xdr:colOff>
      <xdr:row>82</xdr:row>
      <xdr:rowOff>154781</xdr:rowOff>
    </xdr:to>
    <xdr:cxnSp macro="">
      <xdr:nvCxnSpPr>
        <xdr:cNvPr id="3" name="5 Conector recto"/>
        <xdr:cNvCxnSpPr/>
      </xdr:nvCxnSpPr>
      <xdr:spPr>
        <a:xfrm>
          <a:off x="3890457" y="18626662"/>
          <a:ext cx="3753355" cy="6619"/>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106037</xdr:colOff>
      <xdr:row>2</xdr:row>
      <xdr:rowOff>107247</xdr:rowOff>
    </xdr:from>
    <xdr:ext cx="847521" cy="999433"/>
    <xdr:pic>
      <xdr:nvPicPr>
        <xdr:cNvPr id="2"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37" y="431097"/>
          <a:ext cx="847521" cy="999433"/>
        </a:xfrm>
        <a:prstGeom prst="rect">
          <a:avLst/>
        </a:prstGeom>
      </xdr:spPr>
    </xdr:pic>
    <xdr:clientData/>
  </xdr:oneCellAnchor>
  <xdr:twoCellAnchor>
    <xdr:from>
      <xdr:col>2</xdr:col>
      <xdr:colOff>2167854</xdr:colOff>
      <xdr:row>72</xdr:row>
      <xdr:rowOff>71964</xdr:rowOff>
    </xdr:from>
    <xdr:to>
      <xdr:col>2</xdr:col>
      <xdr:colOff>5176812</xdr:colOff>
      <xdr:row>72</xdr:row>
      <xdr:rowOff>76727</xdr:rowOff>
    </xdr:to>
    <xdr:cxnSp macro="">
      <xdr:nvCxnSpPr>
        <xdr:cNvPr id="3" name="10 Conector recto"/>
        <xdr:cNvCxnSpPr/>
      </xdr:nvCxnSpPr>
      <xdr:spPr>
        <a:xfrm>
          <a:off x="1824954" y="1173056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89957</xdr:colOff>
      <xdr:row>2</xdr:row>
      <xdr:rowOff>78053</xdr:rowOff>
    </xdr:from>
    <xdr:ext cx="841111" cy="836347"/>
    <xdr:pic>
      <xdr:nvPicPr>
        <xdr:cNvPr id="2" name="8 Imagen">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57" y="401903"/>
          <a:ext cx="841111" cy="836347"/>
        </a:xfrm>
        <a:prstGeom prst="rect">
          <a:avLst/>
        </a:prstGeom>
      </xdr:spPr>
    </xdr:pic>
    <xdr:clientData/>
  </xdr:oneCellAnchor>
  <xdr:twoCellAnchor>
    <xdr:from>
      <xdr:col>6</xdr:col>
      <xdr:colOff>2167854</xdr:colOff>
      <xdr:row>46</xdr:row>
      <xdr:rowOff>71964</xdr:rowOff>
    </xdr:from>
    <xdr:to>
      <xdr:col>6</xdr:col>
      <xdr:colOff>5176812</xdr:colOff>
      <xdr:row>46</xdr:row>
      <xdr:rowOff>76727</xdr:rowOff>
    </xdr:to>
    <xdr:cxnSp macro="">
      <xdr:nvCxnSpPr>
        <xdr:cNvPr id="3" name="9 Conector recto"/>
        <xdr:cNvCxnSpPr/>
      </xdr:nvCxnSpPr>
      <xdr:spPr>
        <a:xfrm>
          <a:off x="4263354" y="752051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3295425</xdr:colOff>
      <xdr:row>46</xdr:row>
      <xdr:rowOff>108990</xdr:rowOff>
    </xdr:from>
    <xdr:to>
      <xdr:col>3</xdr:col>
      <xdr:colOff>509186</xdr:colOff>
      <xdr:row>46</xdr:row>
      <xdr:rowOff>113753</xdr:rowOff>
    </xdr:to>
    <xdr:cxnSp macro="">
      <xdr:nvCxnSpPr>
        <xdr:cNvPr id="4" name="10 Conector recto"/>
        <xdr:cNvCxnSpPr/>
      </xdr:nvCxnSpPr>
      <xdr:spPr>
        <a:xfrm>
          <a:off x="609375" y="7557540"/>
          <a:ext cx="1728611"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116680</xdr:colOff>
      <xdr:row>2</xdr:row>
      <xdr:rowOff>64459</xdr:rowOff>
    </xdr:from>
    <xdr:ext cx="635795" cy="774810"/>
    <xdr:pic>
      <xdr:nvPicPr>
        <xdr:cNvPr id="2"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680" y="388309"/>
          <a:ext cx="635795" cy="774810"/>
        </a:xfrm>
        <a:prstGeom prst="rect">
          <a:avLst/>
        </a:prstGeom>
      </xdr:spPr>
    </xdr:pic>
    <xdr:clientData/>
  </xdr:oneCellAnchor>
  <xdr:twoCellAnchor>
    <xdr:from>
      <xdr:col>1</xdr:col>
      <xdr:colOff>2114325</xdr:colOff>
      <xdr:row>71</xdr:row>
      <xdr:rowOff>108990</xdr:rowOff>
    </xdr:from>
    <xdr:to>
      <xdr:col>3</xdr:col>
      <xdr:colOff>585386</xdr:colOff>
      <xdr:row>71</xdr:row>
      <xdr:rowOff>113753</xdr:rowOff>
    </xdr:to>
    <xdr:cxnSp macro="">
      <xdr:nvCxnSpPr>
        <xdr:cNvPr id="3" name="8 Conector recto"/>
        <xdr:cNvCxnSpPr/>
      </xdr:nvCxnSpPr>
      <xdr:spPr>
        <a:xfrm>
          <a:off x="1218975" y="11605665"/>
          <a:ext cx="1195211"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234950</xdr:colOff>
      <xdr:row>7</xdr:row>
      <xdr:rowOff>177800</xdr:rowOff>
    </xdr:to>
    <xdr:pic macro="[2]!DesignIconClicked">
      <xdr:nvPicPr>
        <xdr:cNvPr id="2" name="BEx1WZP8PYPVHER0SKY5GI048XL5"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234950" cy="558800"/>
        </a:xfrm>
        <a:prstGeom prst="rect">
          <a:avLst/>
        </a:prstGeom>
      </xdr:spPr>
    </xdr:pic>
    <xdr:clientData/>
  </xdr:twoCellAnchor>
  <xdr:twoCellAnchor>
    <xdr:from>
      <xdr:col>0</xdr:col>
      <xdr:colOff>0</xdr:colOff>
      <xdr:row>5</xdr:row>
      <xdr:rowOff>0</xdr:rowOff>
    </xdr:from>
    <xdr:to>
      <xdr:col>0</xdr:col>
      <xdr:colOff>234950</xdr:colOff>
      <xdr:row>5</xdr:row>
      <xdr:rowOff>177800</xdr:rowOff>
    </xdr:to>
    <xdr:pic macro="[2]!DesignIconClicked">
      <xdr:nvPicPr>
        <xdr:cNvPr id="3" name="BEx1WZP8PYPVHER0SKY5GI048XL5"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234950" cy="177800"/>
        </a:xfrm>
        <a:prstGeom prst="rect">
          <a:avLst/>
        </a:prstGeom>
      </xdr:spPr>
    </xdr:pic>
    <xdr:clientData/>
  </xdr:twoCellAnchor>
  <xdr:oneCellAnchor>
    <xdr:from>
      <xdr:col>0</xdr:col>
      <xdr:colOff>84668</xdr:colOff>
      <xdr:row>0</xdr:row>
      <xdr:rowOff>10584</xdr:rowOff>
    </xdr:from>
    <xdr:ext cx="936889" cy="924621"/>
    <xdr:pic>
      <xdr:nvPicPr>
        <xdr:cNvPr id="4" name="10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68" y="10584"/>
          <a:ext cx="936889" cy="924621"/>
        </a:xfrm>
        <a:prstGeom prst="rect">
          <a:avLst/>
        </a:prstGeom>
      </xdr:spPr>
    </xdr:pic>
    <xdr:clientData/>
  </xdr:oneCellAnchor>
  <xdr:twoCellAnchor>
    <xdr:from>
      <xdr:col>0</xdr:col>
      <xdr:colOff>0</xdr:colOff>
      <xdr:row>5</xdr:row>
      <xdr:rowOff>0</xdr:rowOff>
    </xdr:from>
    <xdr:to>
      <xdr:col>0</xdr:col>
      <xdr:colOff>234950</xdr:colOff>
      <xdr:row>5</xdr:row>
      <xdr:rowOff>177800</xdr:rowOff>
    </xdr:to>
    <xdr:pic macro="[2]!DesignIconClicked">
      <xdr:nvPicPr>
        <xdr:cNvPr id="5" name="BEx1WZP8PYPVHER0SKY5GI048XL5"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234950" cy="177800"/>
        </a:xfrm>
        <a:prstGeom prst="rect">
          <a:avLst/>
        </a:prstGeom>
      </xdr:spPr>
    </xdr:pic>
    <xdr:clientData/>
  </xdr:twoCellAnchor>
  <xdr:twoCellAnchor>
    <xdr:from>
      <xdr:col>1</xdr:col>
      <xdr:colOff>1771650</xdr:colOff>
      <xdr:row>77</xdr:row>
      <xdr:rowOff>104775</xdr:rowOff>
    </xdr:from>
    <xdr:to>
      <xdr:col>2</xdr:col>
      <xdr:colOff>523875</xdr:colOff>
      <xdr:row>77</xdr:row>
      <xdr:rowOff>104775</xdr:rowOff>
    </xdr:to>
    <xdr:cxnSp macro="">
      <xdr:nvCxnSpPr>
        <xdr:cNvPr id="6" name="11 Conector recto"/>
        <xdr:cNvCxnSpPr/>
      </xdr:nvCxnSpPr>
      <xdr:spPr>
        <a:xfrm>
          <a:off x="5972175" y="14773275"/>
          <a:ext cx="2952750"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154783</xdr:colOff>
      <xdr:row>2</xdr:row>
      <xdr:rowOff>95250</xdr:rowOff>
    </xdr:from>
    <xdr:ext cx="702468" cy="819795"/>
    <xdr:pic>
      <xdr:nvPicPr>
        <xdr:cNvPr id="2" name="7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383" y="419100"/>
          <a:ext cx="702468" cy="819795"/>
        </a:xfrm>
        <a:prstGeom prst="rect">
          <a:avLst/>
        </a:prstGeom>
      </xdr:spPr>
    </xdr:pic>
    <xdr:clientData/>
  </xdr:oneCellAnchor>
  <xdr:twoCellAnchor>
    <xdr:from>
      <xdr:col>5</xdr:col>
      <xdr:colOff>2167854</xdr:colOff>
      <xdr:row>34</xdr:row>
      <xdr:rowOff>71964</xdr:rowOff>
    </xdr:from>
    <xdr:to>
      <xdr:col>5</xdr:col>
      <xdr:colOff>5176812</xdr:colOff>
      <xdr:row>34</xdr:row>
      <xdr:rowOff>76727</xdr:rowOff>
    </xdr:to>
    <xdr:cxnSp macro="">
      <xdr:nvCxnSpPr>
        <xdr:cNvPr id="3" name="8 Conector recto"/>
        <xdr:cNvCxnSpPr/>
      </xdr:nvCxnSpPr>
      <xdr:spPr>
        <a:xfrm>
          <a:off x="3653754" y="557741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3662742</xdr:colOff>
      <xdr:row>34</xdr:row>
      <xdr:rowOff>108990</xdr:rowOff>
    </xdr:from>
    <xdr:to>
      <xdr:col>3</xdr:col>
      <xdr:colOff>1222947</xdr:colOff>
      <xdr:row>34</xdr:row>
      <xdr:rowOff>113753</xdr:rowOff>
    </xdr:to>
    <xdr:cxnSp macro="">
      <xdr:nvCxnSpPr>
        <xdr:cNvPr id="4" name="9 Conector recto"/>
        <xdr:cNvCxnSpPr/>
      </xdr:nvCxnSpPr>
      <xdr:spPr>
        <a:xfrm>
          <a:off x="1214817" y="5614440"/>
          <a:ext cx="1227330"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76995</xdr:colOff>
      <xdr:row>2</xdr:row>
      <xdr:rowOff>83080</xdr:rowOff>
    </xdr:from>
    <xdr:ext cx="551656" cy="660194"/>
    <xdr:pic>
      <xdr:nvPicPr>
        <xdr:cNvPr id="2" name="7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95" y="406930"/>
          <a:ext cx="551656" cy="660194"/>
        </a:xfrm>
        <a:prstGeom prst="rect">
          <a:avLst/>
        </a:prstGeom>
      </xdr:spPr>
    </xdr:pic>
    <xdr:clientData/>
  </xdr:oneCellAnchor>
  <xdr:twoCellAnchor>
    <xdr:from>
      <xdr:col>6</xdr:col>
      <xdr:colOff>2167854</xdr:colOff>
      <xdr:row>54</xdr:row>
      <xdr:rowOff>71964</xdr:rowOff>
    </xdr:from>
    <xdr:to>
      <xdr:col>6</xdr:col>
      <xdr:colOff>5176812</xdr:colOff>
      <xdr:row>54</xdr:row>
      <xdr:rowOff>76727</xdr:rowOff>
    </xdr:to>
    <xdr:cxnSp macro="">
      <xdr:nvCxnSpPr>
        <xdr:cNvPr id="3" name="8 Conector recto"/>
        <xdr:cNvCxnSpPr/>
      </xdr:nvCxnSpPr>
      <xdr:spPr>
        <a:xfrm>
          <a:off x="4263354" y="881591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1803086</xdr:colOff>
      <xdr:row>54</xdr:row>
      <xdr:rowOff>108990</xdr:rowOff>
    </xdr:from>
    <xdr:to>
      <xdr:col>5</xdr:col>
      <xdr:colOff>344180</xdr:colOff>
      <xdr:row>54</xdr:row>
      <xdr:rowOff>113753</xdr:rowOff>
    </xdr:to>
    <xdr:cxnSp macro="">
      <xdr:nvCxnSpPr>
        <xdr:cNvPr id="4" name="9 Conector recto"/>
        <xdr:cNvCxnSpPr/>
      </xdr:nvCxnSpPr>
      <xdr:spPr>
        <a:xfrm>
          <a:off x="1831661" y="8852940"/>
          <a:ext cx="1560519"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76202</xdr:colOff>
      <xdr:row>1</xdr:row>
      <xdr:rowOff>57151</xdr:rowOff>
    </xdr:from>
    <xdr:ext cx="752474" cy="733467"/>
    <xdr:pic>
      <xdr:nvPicPr>
        <xdr:cNvPr id="2" name="7 Imagen">
          <a:extLst>
            <a:ext uri="{FF2B5EF4-FFF2-40B4-BE49-F238E27FC236}">
              <a16:creationId xmlns="" xmlns:a16="http://schemas.microsoft.com/office/drawing/2014/main" id="{2BEF358C-09A5-4C26-A4BC-6434D53C4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2" y="219076"/>
          <a:ext cx="752474" cy="733467"/>
        </a:xfrm>
        <a:prstGeom prst="rect">
          <a:avLst/>
        </a:prstGeom>
      </xdr:spPr>
    </xdr:pic>
    <xdr:clientData/>
  </xdr:oneCellAnchor>
  <xdr:twoCellAnchor>
    <xdr:from>
      <xdr:col>3</xdr:col>
      <xdr:colOff>1179666</xdr:colOff>
      <xdr:row>44</xdr:row>
      <xdr:rowOff>114300</xdr:rowOff>
    </xdr:from>
    <xdr:to>
      <xdr:col>6</xdr:col>
      <xdr:colOff>520694</xdr:colOff>
      <xdr:row>44</xdr:row>
      <xdr:rowOff>119063</xdr:rowOff>
    </xdr:to>
    <xdr:cxnSp macro="">
      <xdr:nvCxnSpPr>
        <xdr:cNvPr id="3" name="4 Conector recto"/>
        <xdr:cNvCxnSpPr/>
      </xdr:nvCxnSpPr>
      <xdr:spPr>
        <a:xfrm>
          <a:off x="3046566" y="7239000"/>
          <a:ext cx="2046128"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61"/>
  <sheetViews>
    <sheetView showGridLines="0" tabSelected="1" topLeftCell="A3" zoomScale="80" zoomScaleNormal="80" workbookViewId="0">
      <selection activeCell="A3" sqref="A3:M3"/>
    </sheetView>
  </sheetViews>
  <sheetFormatPr baseColWidth="10" defaultColWidth="9.140625" defaultRowHeight="12.75" x14ac:dyDescent="0.2"/>
  <cols>
    <col min="1" max="1" width="3.7109375" customWidth="1"/>
    <col min="2" max="2" width="63.85546875" customWidth="1"/>
    <col min="3" max="3" width="26.42578125" hidden="1" customWidth="1"/>
    <col min="4" max="4" width="15.140625" customWidth="1"/>
    <col min="5" max="5" width="16" style="52" customWidth="1"/>
    <col min="6" max="6" width="2" customWidth="1"/>
    <col min="7" max="7" width="1.28515625" customWidth="1"/>
    <col min="8" max="8" width="2.42578125" customWidth="1"/>
    <col min="9" max="9" width="59.5703125" customWidth="1"/>
    <col min="10" max="10" width="6.5703125" hidden="1" customWidth="1"/>
    <col min="11" max="12" width="14.5703125" customWidth="1"/>
    <col min="13" max="13" width="1.42578125" customWidth="1"/>
    <col min="14" max="14" width="17.42578125" hidden="1" customWidth="1"/>
    <col min="15" max="15" width="0" hidden="1" customWidth="1"/>
  </cols>
  <sheetData>
    <row r="1" spans="1:20" s="122" customFormat="1" ht="11.25" hidden="1" customHeight="1" x14ac:dyDescent="0.2">
      <c r="A1" s="128" t="s">
        <v>180</v>
      </c>
      <c r="B1" s="123" t="s">
        <v>181</v>
      </c>
      <c r="C1" s="123" t="s">
        <v>188</v>
      </c>
      <c r="D1" s="123" t="s">
        <v>187</v>
      </c>
      <c r="E1" s="126"/>
      <c r="F1" s="123" t="s">
        <v>186</v>
      </c>
      <c r="G1" s="127" t="s">
        <v>185</v>
      </c>
      <c r="H1" s="122" t="s">
        <v>184</v>
      </c>
      <c r="I1" s="122" t="s">
        <v>183</v>
      </c>
      <c r="J1" s="126" t="s">
        <v>182</v>
      </c>
      <c r="K1" s="125">
        <v>42735</v>
      </c>
      <c r="L1" s="122">
        <v>31</v>
      </c>
      <c r="P1" s="124">
        <v>12</v>
      </c>
      <c r="Q1" s="123" t="s">
        <v>179</v>
      </c>
      <c r="R1" s="123" t="s">
        <v>181</v>
      </c>
      <c r="S1" s="122" t="s">
        <v>180</v>
      </c>
      <c r="T1" s="122" t="s">
        <v>179</v>
      </c>
    </row>
    <row r="2" spans="1:20" s="115" customFormat="1" ht="13.5" hidden="1" thickBot="1" x14ac:dyDescent="0.25">
      <c r="A2" s="121"/>
      <c r="B2" s="116"/>
      <c r="C2" s="116"/>
      <c r="D2" s="116"/>
      <c r="E2" s="119"/>
      <c r="F2" s="116"/>
      <c r="G2" s="120"/>
      <c r="J2" s="119"/>
      <c r="K2" s="118"/>
      <c r="P2" s="117"/>
      <c r="Q2" s="116"/>
      <c r="R2" s="116"/>
    </row>
    <row r="3" spans="1:20" ht="20.25" customHeight="1" x14ac:dyDescent="0.3">
      <c r="A3" s="550" t="s">
        <v>0</v>
      </c>
      <c r="B3" s="551"/>
      <c r="C3" s="551"/>
      <c r="D3" s="551"/>
      <c r="E3" s="551"/>
      <c r="F3" s="551"/>
      <c r="G3" s="551"/>
      <c r="H3" s="551"/>
      <c r="I3" s="551"/>
      <c r="J3" s="551"/>
      <c r="K3" s="551"/>
      <c r="L3" s="551"/>
      <c r="M3" s="552"/>
    </row>
    <row r="4" spans="1:20" ht="15.75" x14ac:dyDescent="0.25">
      <c r="A4" s="553" t="s">
        <v>178</v>
      </c>
      <c r="B4" s="554"/>
      <c r="C4" s="554"/>
      <c r="D4" s="554"/>
      <c r="E4" s="554"/>
      <c r="F4" s="554"/>
      <c r="G4" s="554"/>
      <c r="H4" s="554"/>
      <c r="I4" s="554"/>
      <c r="J4" s="554"/>
      <c r="K4" s="554"/>
      <c r="L4" s="554"/>
      <c r="M4" s="555"/>
    </row>
    <row r="5" spans="1:20" ht="15.75" x14ac:dyDescent="0.25">
      <c r="A5" s="553" t="s">
        <v>177</v>
      </c>
      <c r="B5" s="554"/>
      <c r="C5" s="554"/>
      <c r="D5" s="554"/>
      <c r="E5" s="554"/>
      <c r="F5" s="554"/>
      <c r="G5" s="554"/>
      <c r="H5" s="554"/>
      <c r="I5" s="554"/>
      <c r="J5" s="554"/>
      <c r="K5" s="554"/>
      <c r="L5" s="554"/>
      <c r="M5" s="555"/>
    </row>
    <row r="6" spans="1:20" ht="27" customHeight="1" thickBot="1" x14ac:dyDescent="0.25">
      <c r="A6" s="556"/>
      <c r="B6" s="557"/>
      <c r="C6" s="557"/>
      <c r="D6" s="557"/>
      <c r="E6" s="557"/>
      <c r="F6" s="557"/>
      <c r="G6" s="557"/>
      <c r="H6" s="557"/>
      <c r="I6" s="557"/>
      <c r="J6" s="557"/>
      <c r="K6" s="557"/>
      <c r="L6" s="557"/>
      <c r="M6" s="558"/>
    </row>
    <row r="7" spans="1:20" ht="15.75" thickBot="1" x14ac:dyDescent="0.3">
      <c r="A7" s="559"/>
      <c r="B7" s="560"/>
      <c r="C7" s="560"/>
      <c r="D7" s="560"/>
      <c r="E7" s="560"/>
      <c r="F7" s="560"/>
      <c r="G7" s="560"/>
      <c r="H7" s="560"/>
      <c r="I7" s="560"/>
      <c r="J7" s="560"/>
      <c r="K7" s="560"/>
      <c r="L7" s="560"/>
      <c r="M7" s="561"/>
    </row>
    <row r="8" spans="1:20" x14ac:dyDescent="0.2">
      <c r="A8" s="114"/>
      <c r="B8" s="111"/>
      <c r="C8" s="111"/>
      <c r="D8" s="113"/>
      <c r="E8" s="112"/>
      <c r="F8" s="111"/>
      <c r="G8" s="111"/>
      <c r="H8" s="111"/>
      <c r="I8" s="111"/>
      <c r="J8" s="111"/>
      <c r="K8" s="111"/>
      <c r="L8" s="111"/>
      <c r="M8" s="110"/>
    </row>
    <row r="9" spans="1:20" s="97" customFormat="1" ht="15" x14ac:dyDescent="0.25">
      <c r="A9" s="109" t="s">
        <v>176</v>
      </c>
      <c r="B9" s="101"/>
      <c r="C9" s="60"/>
      <c r="D9" s="108">
        <v>2017</v>
      </c>
      <c r="E9" s="107">
        <v>2016</v>
      </c>
      <c r="F9" s="99"/>
      <c r="G9" s="60"/>
      <c r="H9" s="86" t="s">
        <v>175</v>
      </c>
      <c r="I9" s="100"/>
      <c r="J9" s="60"/>
      <c r="K9" s="107">
        <v>2017</v>
      </c>
      <c r="L9" s="107">
        <v>2016</v>
      </c>
      <c r="M9" s="98"/>
    </row>
    <row r="10" spans="1:20" s="97" customFormat="1" ht="15" x14ac:dyDescent="0.25">
      <c r="A10" s="106" t="s">
        <v>5</v>
      </c>
      <c r="B10" s="105"/>
      <c r="C10" s="103"/>
      <c r="D10" s="103"/>
      <c r="E10" s="104"/>
      <c r="F10" s="103"/>
      <c r="G10" s="103"/>
      <c r="H10" s="89" t="s">
        <v>6</v>
      </c>
      <c r="I10" s="100"/>
      <c r="J10" s="99"/>
      <c r="K10" s="99"/>
      <c r="L10" s="99"/>
      <c r="M10" s="98"/>
    </row>
    <row r="11" spans="1:20" x14ac:dyDescent="0.2">
      <c r="A11" s="90"/>
      <c r="B11" s="65" t="s">
        <v>174</v>
      </c>
      <c r="C11" s="11"/>
      <c r="D11" s="81">
        <v>5117777535</v>
      </c>
      <c r="E11" s="81">
        <v>4381579475</v>
      </c>
      <c r="F11" s="11"/>
      <c r="G11" s="11"/>
      <c r="H11" s="72"/>
      <c r="I11" s="65" t="s">
        <v>173</v>
      </c>
      <c r="J11" s="11"/>
      <c r="K11" s="81">
        <v>4243350438</v>
      </c>
      <c r="L11" s="81">
        <v>5154110090</v>
      </c>
      <c r="M11" s="58"/>
    </row>
    <row r="12" spans="1:20" x14ac:dyDescent="0.2">
      <c r="A12" s="90"/>
      <c r="B12" s="65" t="s">
        <v>172</v>
      </c>
      <c r="C12" s="11"/>
      <c r="D12" s="81">
        <v>1620355464</v>
      </c>
      <c r="E12" s="81">
        <v>1869627208</v>
      </c>
      <c r="F12" s="11"/>
      <c r="G12" s="11"/>
      <c r="H12" s="72"/>
      <c r="I12" s="65" t="s">
        <v>171</v>
      </c>
      <c r="J12" s="11"/>
      <c r="K12" s="81">
        <v>1260687038</v>
      </c>
      <c r="L12" s="81">
        <v>2355970029</v>
      </c>
      <c r="M12" s="58"/>
    </row>
    <row r="13" spans="1:20" x14ac:dyDescent="0.2">
      <c r="A13" s="90"/>
      <c r="B13" s="65" t="s">
        <v>170</v>
      </c>
      <c r="C13" s="11"/>
      <c r="D13" s="81">
        <v>1090001867</v>
      </c>
      <c r="E13" s="81">
        <v>865874851</v>
      </c>
      <c r="F13" s="11"/>
      <c r="G13" s="11"/>
      <c r="H13" s="72"/>
      <c r="I13" s="65" t="s">
        <v>169</v>
      </c>
      <c r="J13" s="11"/>
      <c r="K13" s="81">
        <v>164828159</v>
      </c>
      <c r="L13" s="81">
        <v>487182990</v>
      </c>
      <c r="M13" s="58"/>
    </row>
    <row r="14" spans="1:20" x14ac:dyDescent="0.2">
      <c r="A14" s="90"/>
      <c r="B14" s="65" t="s">
        <v>168</v>
      </c>
      <c r="C14" s="11"/>
      <c r="D14" s="81">
        <v>0</v>
      </c>
      <c r="E14" s="94">
        <v>0</v>
      </c>
      <c r="F14" s="11"/>
      <c r="G14" s="11"/>
      <c r="H14" s="72"/>
      <c r="I14" s="65" t="s">
        <v>167</v>
      </c>
      <c r="J14" s="11"/>
      <c r="K14" s="81">
        <v>0</v>
      </c>
      <c r="L14" s="94">
        <v>0</v>
      </c>
      <c r="M14" s="58"/>
    </row>
    <row r="15" spans="1:20" x14ac:dyDescent="0.2">
      <c r="A15" s="90"/>
      <c r="B15" s="65" t="s">
        <v>166</v>
      </c>
      <c r="C15" s="11"/>
      <c r="D15" s="81">
        <v>0</v>
      </c>
      <c r="E15" s="94">
        <v>0</v>
      </c>
      <c r="F15" s="11"/>
      <c r="G15" s="11"/>
      <c r="H15" s="72"/>
      <c r="I15" s="65" t="s">
        <v>165</v>
      </c>
      <c r="J15" s="11"/>
      <c r="K15" s="81">
        <v>127050398</v>
      </c>
      <c r="L15" s="81">
        <v>120062545</v>
      </c>
      <c r="M15" s="58"/>
    </row>
    <row r="16" spans="1:20" ht="25.5" x14ac:dyDescent="0.2">
      <c r="A16" s="90"/>
      <c r="B16" s="93" t="s">
        <v>164</v>
      </c>
      <c r="C16" s="41"/>
      <c r="D16" s="81">
        <v>0</v>
      </c>
      <c r="E16" s="102">
        <v>0</v>
      </c>
      <c r="F16" s="11"/>
      <c r="G16" s="11"/>
      <c r="H16" s="72"/>
      <c r="I16" s="65" t="s">
        <v>163</v>
      </c>
      <c r="J16" s="11"/>
      <c r="K16" s="81">
        <v>452168186</v>
      </c>
      <c r="L16" s="95">
        <v>388408185</v>
      </c>
      <c r="M16" s="58"/>
    </row>
    <row r="17" spans="1:13" x14ac:dyDescent="0.2">
      <c r="A17" s="90"/>
      <c r="B17" s="65" t="s">
        <v>162</v>
      </c>
      <c r="C17" s="11"/>
      <c r="D17" s="81">
        <v>38005027</v>
      </c>
      <c r="E17" s="81">
        <v>37540027</v>
      </c>
      <c r="F17" s="11"/>
      <c r="G17" s="11"/>
      <c r="H17" s="72"/>
      <c r="I17" s="65" t="s">
        <v>161</v>
      </c>
      <c r="J17" s="11"/>
      <c r="K17" s="81">
        <v>0</v>
      </c>
      <c r="L17" s="94">
        <v>0</v>
      </c>
      <c r="M17" s="58"/>
    </row>
    <row r="18" spans="1:13" x14ac:dyDescent="0.2">
      <c r="A18" s="90"/>
      <c r="B18" s="65"/>
      <c r="C18" s="11"/>
      <c r="D18" s="76"/>
      <c r="E18" s="76"/>
      <c r="F18" s="11"/>
      <c r="G18" s="11"/>
      <c r="H18" s="72"/>
      <c r="I18" s="65" t="s">
        <v>160</v>
      </c>
      <c r="J18" s="11"/>
      <c r="K18" s="81">
        <v>7000546</v>
      </c>
      <c r="L18" s="81">
        <v>7164702</v>
      </c>
      <c r="M18" s="58"/>
    </row>
    <row r="19" spans="1:13" ht="15" x14ac:dyDescent="0.25">
      <c r="A19" s="87" t="s">
        <v>159</v>
      </c>
      <c r="B19" s="65"/>
      <c r="C19" s="11"/>
      <c r="D19" s="76">
        <f>SUM(D11:D17)</f>
        <v>7866139893</v>
      </c>
      <c r="E19" s="76">
        <v>7154621561</v>
      </c>
      <c r="F19" s="11"/>
      <c r="G19" s="11"/>
      <c r="H19" s="72"/>
      <c r="I19" s="65"/>
      <c r="J19" s="11"/>
      <c r="K19" s="67"/>
      <c r="L19" s="67"/>
      <c r="M19" s="58"/>
    </row>
    <row r="20" spans="1:13" ht="15" x14ac:dyDescent="0.25">
      <c r="A20" s="87"/>
      <c r="B20" s="65"/>
      <c r="C20" s="11"/>
      <c r="D20" s="76"/>
      <c r="E20" s="76"/>
      <c r="F20" s="11"/>
      <c r="G20" s="11"/>
      <c r="H20" s="89" t="s">
        <v>158</v>
      </c>
      <c r="I20" s="68"/>
      <c r="J20" s="11"/>
      <c r="K20" s="88">
        <f>SUM(K11:K18)</f>
        <v>6255084765</v>
      </c>
      <c r="L20" s="88">
        <v>8512898541</v>
      </c>
      <c r="M20" s="58"/>
    </row>
    <row r="21" spans="1:13" ht="15" x14ac:dyDescent="0.25">
      <c r="A21" s="87" t="s">
        <v>83</v>
      </c>
      <c r="B21" s="101"/>
      <c r="C21" s="99"/>
      <c r="D21" s="76"/>
      <c r="E21" s="76"/>
      <c r="F21" s="11"/>
      <c r="G21" s="11"/>
      <c r="H21" s="11"/>
      <c r="I21" s="11"/>
      <c r="J21" s="11"/>
      <c r="K21" s="67"/>
      <c r="L21" s="67"/>
      <c r="M21" s="58"/>
    </row>
    <row r="22" spans="1:13" s="97" customFormat="1" ht="15" x14ac:dyDescent="0.25">
      <c r="A22" s="90"/>
      <c r="B22" s="65" t="s">
        <v>157</v>
      </c>
      <c r="C22" s="11"/>
      <c r="D22" s="81">
        <v>143627671</v>
      </c>
      <c r="E22" s="92">
        <v>190374382</v>
      </c>
      <c r="F22" s="99"/>
      <c r="G22" s="99"/>
      <c r="H22" s="89" t="s">
        <v>84</v>
      </c>
      <c r="I22" s="100"/>
      <c r="J22" s="99"/>
      <c r="K22" s="92"/>
      <c r="L22" s="92"/>
      <c r="M22" s="98"/>
    </row>
    <row r="23" spans="1:13" x14ac:dyDescent="0.2">
      <c r="A23" s="90"/>
      <c r="B23" s="65" t="s">
        <v>156</v>
      </c>
      <c r="C23" s="11"/>
      <c r="D23" s="81">
        <v>401414</v>
      </c>
      <c r="E23" s="92">
        <v>401414</v>
      </c>
      <c r="F23" s="11"/>
      <c r="G23" s="11"/>
      <c r="H23" s="72"/>
      <c r="I23" s="65" t="s">
        <v>155</v>
      </c>
      <c r="J23" s="11"/>
      <c r="K23">
        <v>0</v>
      </c>
      <c r="L23" s="94">
        <v>0</v>
      </c>
      <c r="M23" s="58"/>
    </row>
    <row r="24" spans="1:13" x14ac:dyDescent="0.2">
      <c r="A24" s="90"/>
      <c r="B24" s="93" t="s">
        <v>154</v>
      </c>
      <c r="C24" s="11"/>
      <c r="D24" s="81">
        <v>35827931862</v>
      </c>
      <c r="E24" s="33">
        <v>34948858566</v>
      </c>
      <c r="F24" s="11"/>
      <c r="G24" s="11"/>
      <c r="H24" s="72"/>
      <c r="I24" s="65" t="s">
        <v>153</v>
      </c>
      <c r="J24" s="11"/>
      <c r="K24">
        <v>0</v>
      </c>
      <c r="L24" s="94">
        <v>0</v>
      </c>
      <c r="M24" s="58"/>
    </row>
    <row r="25" spans="1:13" x14ac:dyDescent="0.2">
      <c r="A25" s="90"/>
      <c r="B25" s="65" t="s">
        <v>152</v>
      </c>
      <c r="C25" s="11"/>
      <c r="D25" s="81">
        <v>2007647831</v>
      </c>
      <c r="E25" s="92">
        <v>1980678174</v>
      </c>
      <c r="F25" s="11"/>
      <c r="G25" s="11"/>
      <c r="H25" s="72"/>
      <c r="I25" s="65" t="s">
        <v>151</v>
      </c>
      <c r="J25" s="11"/>
      <c r="K25" s="36">
        <v>20529693867</v>
      </c>
      <c r="L25" s="81">
        <v>20239110675</v>
      </c>
      <c r="M25" s="58"/>
    </row>
    <row r="26" spans="1:13" x14ac:dyDescent="0.2">
      <c r="A26" s="90"/>
      <c r="B26" s="65" t="s">
        <v>150</v>
      </c>
      <c r="C26" s="11"/>
      <c r="D26" s="81">
        <v>554124018</v>
      </c>
      <c r="E26" s="92">
        <v>528550169</v>
      </c>
      <c r="F26" s="11"/>
      <c r="G26" s="11"/>
      <c r="H26" s="72"/>
      <c r="I26" s="65" t="s">
        <v>149</v>
      </c>
      <c r="J26" s="62"/>
      <c r="K26">
        <v>0</v>
      </c>
      <c r="L26" s="94">
        <v>0</v>
      </c>
      <c r="M26" s="58"/>
    </row>
    <row r="27" spans="1:13" ht="25.5" x14ac:dyDescent="0.2">
      <c r="A27" s="90"/>
      <c r="B27" s="93" t="s">
        <v>148</v>
      </c>
      <c r="C27" s="11"/>
      <c r="D27" s="95">
        <v>-2104439953</v>
      </c>
      <c r="E27" s="33">
        <v>-1888780322</v>
      </c>
      <c r="F27" s="11"/>
      <c r="G27" s="11"/>
      <c r="H27" s="72"/>
      <c r="I27" s="65" t="s">
        <v>147</v>
      </c>
      <c r="J27" s="62"/>
      <c r="K27" s="96">
        <v>4648020</v>
      </c>
      <c r="L27" s="95">
        <v>1800000</v>
      </c>
      <c r="M27" s="58"/>
    </row>
    <row r="28" spans="1:13" x14ac:dyDescent="0.2">
      <c r="A28" s="90"/>
      <c r="B28" s="65" t="s">
        <v>146</v>
      </c>
      <c r="C28" s="11"/>
      <c r="D28" s="81">
        <v>4299800</v>
      </c>
      <c r="E28" s="92">
        <v>4299800</v>
      </c>
      <c r="F28" s="11"/>
      <c r="G28" s="11"/>
      <c r="H28" s="72"/>
      <c r="I28" s="65" t="s">
        <v>145</v>
      </c>
      <c r="J28" s="91"/>
      <c r="K28">
        <v>0</v>
      </c>
      <c r="L28" s="94">
        <v>0</v>
      </c>
      <c r="M28" s="58"/>
    </row>
    <row r="29" spans="1:13" x14ac:dyDescent="0.2">
      <c r="A29" s="90"/>
      <c r="B29" s="93" t="s">
        <v>144</v>
      </c>
      <c r="C29" s="41"/>
      <c r="D29" s="81">
        <v>0</v>
      </c>
      <c r="E29" s="33">
        <v>0</v>
      </c>
      <c r="F29" s="11"/>
      <c r="G29" s="11"/>
      <c r="H29" s="72"/>
      <c r="I29" s="11"/>
      <c r="J29" s="11"/>
      <c r="K29" s="67"/>
      <c r="L29" s="67"/>
      <c r="M29" s="58"/>
    </row>
    <row r="30" spans="1:13" x14ac:dyDescent="0.2">
      <c r="A30" s="90"/>
      <c r="B30" s="65" t="s">
        <v>143</v>
      </c>
      <c r="C30" s="11"/>
      <c r="D30" s="81">
        <v>90813323</v>
      </c>
      <c r="E30" s="92">
        <v>91524323</v>
      </c>
      <c r="F30" s="11"/>
      <c r="G30" s="11"/>
      <c r="H30" s="72"/>
      <c r="I30" s="68"/>
      <c r="J30" s="91"/>
      <c r="K30" s="76"/>
      <c r="L30" s="76"/>
      <c r="M30" s="58"/>
    </row>
    <row r="31" spans="1:13" ht="15" x14ac:dyDescent="0.25">
      <c r="A31" s="90"/>
      <c r="B31" s="65"/>
      <c r="C31" s="11"/>
      <c r="D31" s="76"/>
      <c r="E31" s="76"/>
      <c r="F31" s="11"/>
      <c r="G31" s="11"/>
      <c r="H31" s="89" t="s">
        <v>142</v>
      </c>
      <c r="I31" s="68"/>
      <c r="J31" s="11"/>
      <c r="K31" s="88">
        <f>SUM(K23:K28)</f>
        <v>20534341887</v>
      </c>
      <c r="L31" s="88">
        <v>20240910675</v>
      </c>
      <c r="M31" s="58"/>
    </row>
    <row r="32" spans="1:13" ht="15" x14ac:dyDescent="0.25">
      <c r="A32" s="87" t="s">
        <v>141</v>
      </c>
      <c r="B32" s="68"/>
      <c r="C32" s="62"/>
      <c r="D32" s="76">
        <f>SUM(D22:D30)</f>
        <v>36524405966</v>
      </c>
      <c r="E32" s="76">
        <v>35855906506</v>
      </c>
      <c r="F32" s="11"/>
      <c r="G32" s="11"/>
      <c r="H32" s="11"/>
      <c r="I32" s="11"/>
      <c r="J32" s="11"/>
      <c r="K32" s="67"/>
      <c r="L32" s="67"/>
      <c r="M32" s="58"/>
    </row>
    <row r="33" spans="1:13" ht="15" x14ac:dyDescent="0.25">
      <c r="A33" s="66"/>
      <c r="B33" s="68"/>
      <c r="C33" s="62"/>
      <c r="D33" s="76"/>
      <c r="E33" s="76"/>
      <c r="F33" s="11"/>
      <c r="G33" s="11"/>
      <c r="H33" s="86" t="s">
        <v>140</v>
      </c>
      <c r="I33" s="68"/>
      <c r="J33" s="11"/>
      <c r="K33" s="85">
        <f>+K20+K31</f>
        <v>26789426652</v>
      </c>
      <c r="L33" s="85">
        <v>28753809216</v>
      </c>
      <c r="M33" s="58"/>
    </row>
    <row r="34" spans="1:13" ht="15" x14ac:dyDescent="0.25">
      <c r="A34" s="84" t="s">
        <v>139</v>
      </c>
      <c r="B34" s="68"/>
      <c r="C34" s="62"/>
      <c r="D34" s="59">
        <f>+D19+D32</f>
        <v>44390545859</v>
      </c>
      <c r="E34" s="59">
        <v>43010528067</v>
      </c>
      <c r="F34" s="11"/>
      <c r="G34" s="11"/>
      <c r="H34" s="11"/>
      <c r="I34" s="11"/>
      <c r="J34" s="11"/>
      <c r="K34" s="67"/>
      <c r="L34" s="67"/>
      <c r="M34" s="58"/>
    </row>
    <row r="35" spans="1:13" ht="15" x14ac:dyDescent="0.25">
      <c r="A35" s="82"/>
      <c r="B35" s="11"/>
      <c r="C35" s="11"/>
      <c r="D35" s="11"/>
      <c r="E35" s="63"/>
      <c r="F35" s="11"/>
      <c r="G35" s="11"/>
      <c r="H35" s="83" t="s">
        <v>138</v>
      </c>
      <c r="I35" s="68"/>
      <c r="J35" s="11"/>
      <c r="K35" s="67"/>
      <c r="L35" s="67"/>
      <c r="M35" s="58"/>
    </row>
    <row r="36" spans="1:13" x14ac:dyDescent="0.2">
      <c r="A36" s="82"/>
      <c r="B36" s="11"/>
      <c r="C36" s="11"/>
      <c r="D36" s="11"/>
      <c r="E36" s="63"/>
      <c r="F36" s="11"/>
      <c r="G36" s="11"/>
      <c r="H36" s="72" t="s">
        <v>137</v>
      </c>
      <c r="I36" s="68"/>
      <c r="J36" s="11"/>
      <c r="K36" s="76">
        <f>SUM(K37:K39)</f>
        <v>5605800</v>
      </c>
      <c r="L36" s="76">
        <v>0</v>
      </c>
      <c r="M36" s="58"/>
    </row>
    <row r="37" spans="1:13" x14ac:dyDescent="0.2">
      <c r="A37" s="82"/>
      <c r="B37" s="11"/>
      <c r="C37" s="11"/>
      <c r="D37" s="11"/>
      <c r="E37" s="63"/>
      <c r="F37" s="11"/>
      <c r="G37" s="11"/>
      <c r="H37" s="62"/>
      <c r="I37" s="68" t="s">
        <v>136</v>
      </c>
      <c r="J37" s="11"/>
      <c r="K37" s="67">
        <v>0</v>
      </c>
      <c r="L37" s="67">
        <v>0</v>
      </c>
      <c r="M37" s="58"/>
    </row>
    <row r="38" spans="1:13" x14ac:dyDescent="0.2">
      <c r="A38" s="66"/>
      <c r="B38" s="68"/>
      <c r="C38" s="62"/>
      <c r="D38" s="63"/>
      <c r="E38" s="63"/>
      <c r="F38" s="11"/>
      <c r="G38" s="11"/>
      <c r="H38" s="62"/>
      <c r="I38" s="68" t="s">
        <v>135</v>
      </c>
      <c r="J38" s="11"/>
      <c r="K38" s="67">
        <v>5605800</v>
      </c>
      <c r="L38" s="67">
        <v>0</v>
      </c>
      <c r="M38" s="58"/>
    </row>
    <row r="39" spans="1:13" x14ac:dyDescent="0.2">
      <c r="A39" s="66"/>
      <c r="B39" s="68"/>
      <c r="C39" s="62"/>
      <c r="D39" s="63"/>
      <c r="E39" s="63"/>
      <c r="F39" s="11"/>
      <c r="G39" s="11"/>
      <c r="H39" s="62"/>
      <c r="I39" s="68" t="s">
        <v>134</v>
      </c>
      <c r="J39" s="11"/>
      <c r="K39" s="67">
        <v>0</v>
      </c>
      <c r="L39" s="67">
        <v>0</v>
      </c>
      <c r="M39" s="58"/>
    </row>
    <row r="40" spans="1:13" x14ac:dyDescent="0.2">
      <c r="A40" s="66"/>
      <c r="B40" s="65"/>
      <c r="C40" s="11"/>
      <c r="D40" s="63"/>
      <c r="E40" s="63"/>
      <c r="F40" s="11"/>
      <c r="G40" s="11"/>
      <c r="H40" s="11"/>
      <c r="I40" s="11"/>
      <c r="J40" s="11"/>
      <c r="K40" s="67"/>
      <c r="L40" s="67"/>
      <c r="M40" s="58"/>
    </row>
    <row r="41" spans="1:13" x14ac:dyDescent="0.2">
      <c r="A41" s="66"/>
      <c r="B41" s="65"/>
      <c r="C41" s="11"/>
      <c r="D41" s="69"/>
      <c r="E41" s="69"/>
      <c r="F41" s="11"/>
      <c r="G41" s="11"/>
      <c r="H41" s="72" t="s">
        <v>133</v>
      </c>
      <c r="I41" s="68"/>
      <c r="J41" s="11"/>
      <c r="K41" s="76">
        <f>SUM(K42:K46)</f>
        <v>17595513407</v>
      </c>
      <c r="L41" s="76">
        <v>14256718851</v>
      </c>
      <c r="M41" s="58"/>
    </row>
    <row r="42" spans="1:13" x14ac:dyDescent="0.2">
      <c r="A42" s="66"/>
      <c r="B42" s="65"/>
      <c r="C42" s="11"/>
      <c r="D42" s="63"/>
      <c r="E42" s="63"/>
      <c r="F42" s="11"/>
      <c r="G42" s="11"/>
      <c r="H42" s="62"/>
      <c r="I42" s="68" t="s">
        <v>132</v>
      </c>
      <c r="J42" s="11"/>
      <c r="K42" s="80">
        <v>3379226204</v>
      </c>
      <c r="L42" s="81">
        <v>-1067565204</v>
      </c>
      <c r="M42" s="58"/>
    </row>
    <row r="43" spans="1:13" x14ac:dyDescent="0.2">
      <c r="A43" s="66"/>
      <c r="B43" s="65"/>
      <c r="C43" s="11"/>
      <c r="D43" s="63"/>
      <c r="E43" s="63"/>
      <c r="F43" s="11"/>
      <c r="G43" s="11"/>
      <c r="H43" s="62"/>
      <c r="I43" s="68" t="s">
        <v>131</v>
      </c>
      <c r="J43" s="11"/>
      <c r="K43" s="80">
        <v>4945352029</v>
      </c>
      <c r="L43" s="81">
        <v>6053348881</v>
      </c>
      <c r="M43" s="58"/>
    </row>
    <row r="44" spans="1:13" x14ac:dyDescent="0.2">
      <c r="A44" s="66"/>
      <c r="B44" s="65"/>
      <c r="C44" s="11"/>
      <c r="D44" s="63"/>
      <c r="E44" s="63"/>
      <c r="F44" s="11"/>
      <c r="G44" s="11"/>
      <c r="H44" s="62"/>
      <c r="I44" s="68" t="s">
        <v>130</v>
      </c>
      <c r="J44" s="62"/>
      <c r="K44" s="80">
        <v>9270935174</v>
      </c>
      <c r="L44" s="81">
        <v>9270935174</v>
      </c>
      <c r="M44" s="58"/>
    </row>
    <row r="45" spans="1:13" x14ac:dyDescent="0.2">
      <c r="A45" s="66"/>
      <c r="B45" s="65"/>
      <c r="C45" s="11"/>
      <c r="D45" s="63"/>
      <c r="E45" s="63"/>
      <c r="F45" s="11"/>
      <c r="G45" s="11"/>
      <c r="H45" s="62"/>
      <c r="I45" s="68" t="s">
        <v>129</v>
      </c>
      <c r="J45" s="62"/>
      <c r="K45" s="80">
        <v>0</v>
      </c>
      <c r="L45" s="79">
        <v>0</v>
      </c>
      <c r="M45" s="58"/>
    </row>
    <row r="46" spans="1:13" x14ac:dyDescent="0.2">
      <c r="A46" s="66"/>
      <c r="B46" s="65"/>
      <c r="C46" s="11"/>
      <c r="D46" s="69"/>
      <c r="E46" s="69"/>
      <c r="F46" s="11"/>
      <c r="G46" s="11"/>
      <c r="H46" s="62"/>
      <c r="I46" s="68" t="s">
        <v>128</v>
      </c>
      <c r="J46" s="11"/>
      <c r="K46" s="80">
        <v>0</v>
      </c>
      <c r="L46" s="79">
        <v>0</v>
      </c>
      <c r="M46" s="58"/>
    </row>
    <row r="47" spans="1:13" ht="15" x14ac:dyDescent="0.2">
      <c r="A47" s="66"/>
      <c r="B47" s="65"/>
      <c r="C47" s="11"/>
      <c r="D47" s="63"/>
      <c r="E47" s="63"/>
      <c r="F47" s="11"/>
      <c r="G47" s="11"/>
      <c r="H47" s="72"/>
      <c r="I47" s="68"/>
      <c r="J47" s="11"/>
      <c r="K47" s="78"/>
      <c r="M47" s="58"/>
    </row>
    <row r="48" spans="1:13" x14ac:dyDescent="0.2">
      <c r="A48" s="66"/>
      <c r="B48" s="65"/>
      <c r="C48" s="11"/>
      <c r="D48" s="63"/>
      <c r="E48" s="63"/>
      <c r="F48" s="11"/>
      <c r="G48" s="11"/>
      <c r="H48" s="77" t="s">
        <v>127</v>
      </c>
      <c r="I48" s="62"/>
      <c r="J48" s="11"/>
      <c r="K48" s="76">
        <f>SUM(K49:K50)</f>
        <v>0</v>
      </c>
      <c r="L48" s="76">
        <v>0</v>
      </c>
      <c r="M48" s="58"/>
    </row>
    <row r="49" spans="1:13" ht="15" x14ac:dyDescent="0.25">
      <c r="A49" s="66"/>
      <c r="B49" s="75"/>
      <c r="C49" s="74"/>
      <c r="D49" s="70"/>
      <c r="E49" s="69"/>
      <c r="F49" s="11"/>
      <c r="G49" s="11"/>
      <c r="H49" s="62"/>
      <c r="I49" s="68" t="s">
        <v>126</v>
      </c>
      <c r="J49" s="11"/>
      <c r="K49" s="67">
        <v>0</v>
      </c>
      <c r="L49" s="67">
        <v>0</v>
      </c>
      <c r="M49" s="58"/>
    </row>
    <row r="50" spans="1:13" ht="15" x14ac:dyDescent="0.25">
      <c r="A50" s="66"/>
      <c r="B50" s="65"/>
      <c r="C50" s="74"/>
      <c r="D50" s="64"/>
      <c r="E50" s="63"/>
      <c r="F50" s="11"/>
      <c r="G50" s="11"/>
      <c r="H50" s="62"/>
      <c r="I50" s="68" t="s">
        <v>125</v>
      </c>
      <c r="J50" s="11"/>
      <c r="K50" s="67">
        <v>0</v>
      </c>
      <c r="L50" s="67">
        <v>0</v>
      </c>
      <c r="M50" s="58"/>
    </row>
    <row r="51" spans="1:13" ht="4.5" customHeight="1" x14ac:dyDescent="0.25">
      <c r="A51" s="66"/>
      <c r="B51" s="65"/>
      <c r="C51" s="74"/>
      <c r="D51" s="64"/>
      <c r="E51" s="63"/>
      <c r="F51" s="11"/>
      <c r="G51" s="11"/>
      <c r="H51" s="62"/>
      <c r="I51" s="68"/>
      <c r="J51" s="11"/>
      <c r="K51" s="67"/>
      <c r="L51" s="67"/>
      <c r="M51" s="58"/>
    </row>
    <row r="52" spans="1:13" ht="15" x14ac:dyDescent="0.25">
      <c r="A52" s="66"/>
      <c r="B52" s="75"/>
      <c r="C52" s="74"/>
      <c r="D52" s="64"/>
      <c r="E52" s="73"/>
      <c r="F52" s="11"/>
      <c r="G52" s="11"/>
      <c r="H52" s="72"/>
      <c r="I52" s="71" t="s">
        <v>124</v>
      </c>
      <c r="J52" s="60"/>
      <c r="K52" s="59">
        <f>+K36+K41+K48</f>
        <v>17601119207</v>
      </c>
      <c r="L52" s="59">
        <v>14256718851</v>
      </c>
      <c r="M52" s="58"/>
    </row>
    <row r="53" spans="1:13" ht="6.75" customHeight="1" x14ac:dyDescent="0.2">
      <c r="A53" s="66"/>
      <c r="B53" s="68"/>
      <c r="C53" s="62"/>
      <c r="D53" s="70"/>
      <c r="E53" s="69"/>
      <c r="F53" s="11"/>
      <c r="G53" s="11"/>
      <c r="H53" s="62"/>
      <c r="I53" s="68"/>
      <c r="J53" s="11"/>
      <c r="K53" s="67"/>
      <c r="L53" s="67"/>
      <c r="M53" s="58"/>
    </row>
    <row r="54" spans="1:13" ht="15" x14ac:dyDescent="0.25">
      <c r="A54" s="66"/>
      <c r="B54" s="65"/>
      <c r="C54" s="62"/>
      <c r="D54" s="64"/>
      <c r="E54" s="63"/>
      <c r="F54" s="11"/>
      <c r="G54" s="11"/>
      <c r="H54" s="62"/>
      <c r="I54" s="61" t="s">
        <v>123</v>
      </c>
      <c r="J54" s="60"/>
      <c r="K54" s="59">
        <f>+K33+K52</f>
        <v>44390545859</v>
      </c>
      <c r="L54" s="59">
        <v>43010528067</v>
      </c>
      <c r="M54" s="58"/>
    </row>
    <row r="55" spans="1:13" ht="3.75" customHeight="1" thickBot="1" x14ac:dyDescent="0.25">
      <c r="A55" s="57"/>
      <c r="B55" s="55"/>
      <c r="C55" s="55"/>
      <c r="D55" s="55"/>
      <c r="E55" s="56"/>
      <c r="F55" s="55"/>
      <c r="G55" s="55"/>
      <c r="H55" s="55"/>
      <c r="I55" s="55"/>
      <c r="J55" s="55"/>
      <c r="K55" s="55"/>
      <c r="L55" s="55"/>
      <c r="M55" s="54"/>
    </row>
    <row r="58" spans="1:13" x14ac:dyDescent="0.2">
      <c r="K58" s="36"/>
    </row>
    <row r="59" spans="1:13" x14ac:dyDescent="0.2">
      <c r="E59"/>
      <c r="K59" s="53"/>
    </row>
    <row r="60" spans="1:13" ht="15" x14ac:dyDescent="0.25">
      <c r="A60" s="549" t="s">
        <v>120</v>
      </c>
      <c r="B60" s="549"/>
      <c r="C60" s="549"/>
      <c r="D60" s="549"/>
      <c r="E60" s="549"/>
      <c r="F60" s="549"/>
      <c r="G60" s="549"/>
      <c r="H60" s="549"/>
      <c r="I60" s="549"/>
      <c r="J60" s="549"/>
      <c r="K60" s="549"/>
      <c r="L60" s="549"/>
      <c r="M60" s="549"/>
    </row>
    <row r="61" spans="1:13" ht="15" x14ac:dyDescent="0.25">
      <c r="A61" s="549" t="s">
        <v>121</v>
      </c>
      <c r="B61" s="549"/>
      <c r="C61" s="549"/>
      <c r="D61" s="549"/>
      <c r="E61" s="549"/>
      <c r="F61" s="549"/>
      <c r="G61" s="549"/>
      <c r="H61" s="549"/>
      <c r="I61" s="549"/>
      <c r="J61" s="549"/>
      <c r="K61" s="549"/>
      <c r="L61" s="549"/>
      <c r="M61" s="549"/>
    </row>
  </sheetData>
  <mergeCells count="7">
    <mergeCell ref="A61:M61"/>
    <mergeCell ref="A3:M3"/>
    <mergeCell ref="A4:M4"/>
    <mergeCell ref="A5:M5"/>
    <mergeCell ref="A6:M6"/>
    <mergeCell ref="A7:M7"/>
    <mergeCell ref="A60:M60"/>
  </mergeCells>
  <printOptions horizontalCentered="1"/>
  <pageMargins left="0.23622047244094491" right="0.23622047244094491" top="0.15748031496062992" bottom="0.15748031496062992" header="0.31496062992125984" footer="0.31496062992125984"/>
  <pageSetup scale="70" fitToHeight="2"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L28"/>
  <sheetViews>
    <sheetView workbookViewId="0">
      <selection activeCell="K29" sqref="K29"/>
    </sheetView>
  </sheetViews>
  <sheetFormatPr baseColWidth="10" defaultRowHeight="12.75" x14ac:dyDescent="0.2"/>
  <cols>
    <col min="1" max="1" width="27.85546875" style="49" customWidth="1"/>
    <col min="2" max="2" width="17.28515625" style="49" hidden="1" customWidth="1"/>
    <col min="3" max="3" width="11.7109375" style="49" customWidth="1"/>
    <col min="4" max="4" width="15.42578125" style="49" bestFit="1" customWidth="1"/>
    <col min="5" max="5" width="10.85546875" style="49" bestFit="1" customWidth="1"/>
    <col min="6" max="6" width="13.5703125" style="49" customWidth="1"/>
    <col min="7" max="7" width="9" style="49" customWidth="1"/>
    <col min="8" max="8" width="16.28515625" style="49" customWidth="1"/>
    <col min="9" max="9" width="16.42578125" style="49" bestFit="1" customWidth="1"/>
    <col min="10" max="11" width="15.140625" style="49" bestFit="1" customWidth="1"/>
    <col min="12" max="12" width="15.85546875" style="49" customWidth="1"/>
    <col min="13" max="16384" width="11.42578125" style="49"/>
  </cols>
  <sheetData>
    <row r="1" spans="1:12" ht="15.75" x14ac:dyDescent="0.2">
      <c r="A1" s="664" t="s">
        <v>0</v>
      </c>
      <c r="B1" s="665"/>
      <c r="C1" s="665"/>
      <c r="D1" s="665"/>
      <c r="E1" s="665"/>
      <c r="F1" s="665"/>
      <c r="G1" s="665"/>
      <c r="H1" s="665"/>
      <c r="I1" s="665"/>
      <c r="J1" s="665"/>
      <c r="K1" s="665"/>
      <c r="L1" s="666"/>
    </row>
    <row r="2" spans="1:12" ht="15" x14ac:dyDescent="0.2">
      <c r="A2" s="667" t="s">
        <v>492</v>
      </c>
      <c r="B2" s="668"/>
      <c r="C2" s="668"/>
      <c r="D2" s="668"/>
      <c r="E2" s="668"/>
      <c r="F2" s="668"/>
      <c r="G2" s="668"/>
      <c r="H2" s="668"/>
      <c r="I2" s="668"/>
      <c r="J2" s="668"/>
      <c r="K2" s="668"/>
      <c r="L2" s="669"/>
    </row>
    <row r="3" spans="1:12" x14ac:dyDescent="0.2">
      <c r="A3" s="670" t="s">
        <v>248</v>
      </c>
      <c r="B3" s="671"/>
      <c r="C3" s="671"/>
      <c r="D3" s="671"/>
      <c r="E3" s="671"/>
      <c r="F3" s="671"/>
      <c r="G3" s="671"/>
      <c r="H3" s="671"/>
      <c r="I3" s="671"/>
      <c r="J3" s="671"/>
      <c r="K3" s="671"/>
      <c r="L3" s="672"/>
    </row>
    <row r="4" spans="1:12" ht="13.5" thickBot="1" x14ac:dyDescent="0.25">
      <c r="A4" s="673"/>
      <c r="B4" s="674"/>
      <c r="C4" s="674"/>
      <c r="D4" s="674"/>
      <c r="E4" s="674"/>
      <c r="F4" s="674"/>
      <c r="G4" s="674"/>
      <c r="H4" s="674"/>
      <c r="I4" s="674"/>
      <c r="J4" s="674"/>
      <c r="K4" s="674"/>
      <c r="L4" s="675"/>
    </row>
    <row r="5" spans="1:12" ht="84.75" thickBot="1" x14ac:dyDescent="0.25">
      <c r="A5" s="415" t="s">
        <v>491</v>
      </c>
      <c r="B5" s="357" t="s">
        <v>490</v>
      </c>
      <c r="C5" s="357" t="s">
        <v>489</v>
      </c>
      <c r="D5" s="357" t="s">
        <v>488</v>
      </c>
      <c r="E5" s="357" t="s">
        <v>487</v>
      </c>
      <c r="F5" s="357" t="s">
        <v>486</v>
      </c>
      <c r="G5" s="357" t="s">
        <v>485</v>
      </c>
      <c r="H5" s="357" t="s">
        <v>484</v>
      </c>
      <c r="I5" s="357" t="s">
        <v>483</v>
      </c>
      <c r="J5" s="357" t="s">
        <v>482</v>
      </c>
      <c r="K5" s="357" t="s">
        <v>481</v>
      </c>
      <c r="L5" s="357" t="s">
        <v>480</v>
      </c>
    </row>
    <row r="6" spans="1:12" x14ac:dyDescent="0.2">
      <c r="A6" s="414"/>
      <c r="B6" s="407"/>
      <c r="C6" s="413"/>
      <c r="D6" s="413"/>
      <c r="E6" s="413"/>
      <c r="F6" s="413"/>
      <c r="G6" s="413"/>
      <c r="H6" s="413"/>
      <c r="I6" s="413"/>
      <c r="J6" s="413"/>
      <c r="K6" s="413"/>
      <c r="L6" s="413"/>
    </row>
    <row r="7" spans="1:12" ht="24" x14ac:dyDescent="0.2">
      <c r="A7" s="364" t="s">
        <v>479</v>
      </c>
      <c r="B7" s="408">
        <f>B8+B9+B10+B11</f>
        <v>0</v>
      </c>
      <c r="C7" s="407"/>
      <c r="D7" s="407"/>
      <c r="E7" s="407"/>
      <c r="F7" s="407"/>
      <c r="G7" s="407"/>
      <c r="H7" s="407"/>
      <c r="I7" s="407"/>
      <c r="J7" s="407"/>
      <c r="K7" s="407"/>
      <c r="L7" s="407"/>
    </row>
    <row r="8" spans="1:12" x14ac:dyDescent="0.2">
      <c r="A8" s="412" t="s">
        <v>478</v>
      </c>
      <c r="B8" s="411"/>
      <c r="C8" s="407"/>
      <c r="D8" s="407"/>
      <c r="E8" s="407"/>
      <c r="F8" s="407"/>
      <c r="G8" s="407"/>
      <c r="H8" s="407"/>
      <c r="I8" s="407"/>
      <c r="J8" s="407"/>
      <c r="K8" s="407"/>
      <c r="L8" s="407"/>
    </row>
    <row r="9" spans="1:12" x14ac:dyDescent="0.2">
      <c r="A9" s="412" t="s">
        <v>477</v>
      </c>
      <c r="B9" s="411"/>
      <c r="C9" s="407"/>
      <c r="D9" s="407"/>
      <c r="E9" s="407"/>
      <c r="F9" s="407"/>
      <c r="G9" s="407"/>
      <c r="H9" s="407"/>
      <c r="I9" s="407"/>
      <c r="J9" s="407"/>
      <c r="K9" s="407"/>
      <c r="L9" s="407"/>
    </row>
    <row r="10" spans="1:12" x14ac:dyDescent="0.2">
      <c r="A10" s="412" t="s">
        <v>476</v>
      </c>
      <c r="B10" s="411"/>
      <c r="C10" s="407"/>
      <c r="D10" s="407"/>
      <c r="E10" s="407"/>
      <c r="F10" s="407"/>
      <c r="G10" s="407"/>
      <c r="H10" s="407"/>
      <c r="I10" s="407"/>
      <c r="J10" s="407"/>
      <c r="K10" s="407"/>
      <c r="L10" s="407"/>
    </row>
    <row r="11" spans="1:12" x14ac:dyDescent="0.2">
      <c r="A11" s="412" t="s">
        <v>475</v>
      </c>
      <c r="B11" s="411"/>
      <c r="C11" s="407"/>
      <c r="D11" s="407"/>
      <c r="E11" s="407"/>
      <c r="F11" s="407"/>
      <c r="G11" s="407"/>
      <c r="H11" s="407"/>
      <c r="I11" s="407"/>
      <c r="J11" s="407"/>
      <c r="K11" s="407"/>
      <c r="L11" s="407"/>
    </row>
    <row r="12" spans="1:12" x14ac:dyDescent="0.2">
      <c r="A12" s="410"/>
      <c r="B12" s="409"/>
      <c r="C12" s="407"/>
      <c r="D12" s="407"/>
      <c r="E12" s="407"/>
      <c r="F12" s="407"/>
      <c r="G12" s="407"/>
      <c r="H12" s="407"/>
      <c r="I12" s="407"/>
      <c r="J12" s="407"/>
      <c r="K12" s="407"/>
      <c r="L12" s="407"/>
    </row>
    <row r="13" spans="1:12" ht="24" x14ac:dyDescent="0.2">
      <c r="A13" s="364" t="s">
        <v>474</v>
      </c>
      <c r="B13" s="408">
        <f>B14+B15+B16+B17</f>
        <v>0</v>
      </c>
      <c r="C13" s="407"/>
      <c r="D13" s="407"/>
      <c r="E13" s="407"/>
      <c r="F13" s="407"/>
      <c r="G13" s="407"/>
      <c r="H13" s="407"/>
      <c r="I13" s="407"/>
      <c r="J13" s="407"/>
      <c r="K13" s="407"/>
      <c r="L13" s="407"/>
    </row>
    <row r="14" spans="1:12" x14ac:dyDescent="0.2">
      <c r="A14" s="412" t="s">
        <v>473</v>
      </c>
      <c r="B14" s="411"/>
      <c r="C14" s="407"/>
      <c r="D14" s="407"/>
      <c r="E14" s="407"/>
      <c r="F14" s="407"/>
      <c r="G14" s="407"/>
      <c r="H14" s="407"/>
      <c r="I14" s="407"/>
      <c r="J14" s="407"/>
      <c r="K14" s="407"/>
      <c r="L14" s="407"/>
    </row>
    <row r="15" spans="1:12" x14ac:dyDescent="0.2">
      <c r="A15" s="412" t="s">
        <v>472</v>
      </c>
      <c r="B15" s="411"/>
      <c r="C15" s="407"/>
      <c r="D15" s="407"/>
      <c r="E15" s="407"/>
      <c r="F15" s="407"/>
      <c r="G15" s="407"/>
      <c r="H15" s="407"/>
      <c r="I15" s="407"/>
      <c r="J15" s="407"/>
      <c r="K15" s="407"/>
      <c r="L15" s="407"/>
    </row>
    <row r="16" spans="1:12" x14ac:dyDescent="0.2">
      <c r="A16" s="412" t="s">
        <v>471</v>
      </c>
      <c r="B16" s="411"/>
      <c r="C16" s="407"/>
      <c r="D16" s="407"/>
      <c r="E16" s="407"/>
      <c r="F16" s="407"/>
      <c r="G16" s="407"/>
      <c r="H16" s="407"/>
      <c r="I16" s="407"/>
      <c r="J16" s="407"/>
      <c r="K16" s="407"/>
      <c r="L16" s="407"/>
    </row>
    <row r="17" spans="1:12" x14ac:dyDescent="0.2">
      <c r="A17" s="412" t="s">
        <v>470</v>
      </c>
      <c r="B17" s="411"/>
      <c r="C17" s="407"/>
      <c r="D17" s="407"/>
      <c r="E17" s="407"/>
      <c r="F17" s="407"/>
      <c r="G17" s="407"/>
      <c r="H17" s="407"/>
      <c r="I17" s="407"/>
      <c r="J17" s="407"/>
      <c r="K17" s="407"/>
      <c r="L17" s="407"/>
    </row>
    <row r="18" spans="1:12" x14ac:dyDescent="0.2">
      <c r="A18" s="410"/>
      <c r="B18" s="409"/>
      <c r="C18" s="407"/>
      <c r="D18" s="407"/>
      <c r="E18" s="407"/>
      <c r="F18" s="407"/>
      <c r="G18" s="407"/>
      <c r="H18" s="407"/>
      <c r="I18" s="407"/>
      <c r="J18" s="407"/>
      <c r="K18" s="407"/>
      <c r="L18" s="407"/>
    </row>
    <row r="19" spans="1:12" ht="36" x14ac:dyDescent="0.2">
      <c r="A19" s="364" t="s">
        <v>469</v>
      </c>
      <c r="B19" s="408">
        <f>B7+B13</f>
        <v>0</v>
      </c>
      <c r="C19" s="407"/>
      <c r="D19" s="407"/>
      <c r="E19" s="407"/>
      <c r="F19" s="407"/>
      <c r="G19" s="407"/>
      <c r="H19" s="407"/>
      <c r="I19" s="407"/>
      <c r="J19" s="407"/>
      <c r="K19" s="407"/>
      <c r="L19" s="407"/>
    </row>
    <row r="20" spans="1:12" ht="13.5" thickBot="1" x14ac:dyDescent="0.25">
      <c r="A20" s="406"/>
      <c r="B20" s="405"/>
      <c r="C20" s="404"/>
      <c r="D20" s="404"/>
      <c r="E20" s="404"/>
      <c r="F20" s="404"/>
      <c r="G20" s="404"/>
      <c r="H20" s="404"/>
      <c r="I20" s="404"/>
      <c r="J20" s="404"/>
      <c r="K20" s="404"/>
      <c r="L20" s="404"/>
    </row>
    <row r="22" spans="1:12" ht="15" x14ac:dyDescent="0.25">
      <c r="A22" s="403" t="s">
        <v>468</v>
      </c>
    </row>
    <row r="25" spans="1:12" x14ac:dyDescent="0.2">
      <c r="D25"/>
      <c r="E25"/>
      <c r="F25"/>
      <c r="G25"/>
      <c r="H25"/>
    </row>
    <row r="26" spans="1:12" ht="15" x14ac:dyDescent="0.25">
      <c r="B26" s="402"/>
      <c r="C26" s="402"/>
      <c r="D26" s="402"/>
      <c r="E26" s="402"/>
      <c r="F26" s="402"/>
      <c r="G26" s="402"/>
      <c r="H26" s="402"/>
    </row>
    <row r="27" spans="1:12" ht="15" x14ac:dyDescent="0.25">
      <c r="A27" s="549" t="s">
        <v>120</v>
      </c>
      <c r="B27" s="549"/>
      <c r="C27" s="549"/>
      <c r="D27" s="549"/>
      <c r="E27" s="549"/>
      <c r="F27" s="549"/>
      <c r="G27" s="549"/>
      <c r="H27" s="549"/>
      <c r="I27" s="549"/>
      <c r="J27" s="549"/>
      <c r="K27" s="549"/>
      <c r="L27" s="549"/>
    </row>
    <row r="28" spans="1:12" ht="15" x14ac:dyDescent="0.25">
      <c r="A28" s="549" t="s">
        <v>121</v>
      </c>
      <c r="B28" s="549"/>
      <c r="C28" s="549"/>
      <c r="D28" s="549"/>
      <c r="E28" s="549"/>
      <c r="F28" s="549"/>
      <c r="G28" s="549"/>
      <c r="H28" s="549"/>
      <c r="I28" s="549"/>
      <c r="J28" s="549"/>
      <c r="K28" s="549"/>
      <c r="L28" s="549"/>
    </row>
  </sheetData>
  <mergeCells count="6">
    <mergeCell ref="A28:L28"/>
    <mergeCell ref="A1:L1"/>
    <mergeCell ref="A2:L2"/>
    <mergeCell ref="A3:L3"/>
    <mergeCell ref="A4:L4"/>
    <mergeCell ref="A27:L27"/>
  </mergeCells>
  <pageMargins left="0.7" right="0.7" top="0.75" bottom="0.75" header="0.3" footer="0.3"/>
  <pageSetup scale="74"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5"/>
  <sheetViews>
    <sheetView topLeftCell="A56" workbookViewId="0">
      <selection activeCell="A71" sqref="A71:G71"/>
    </sheetView>
  </sheetViews>
  <sheetFormatPr baseColWidth="10" defaultColWidth="28.42578125" defaultRowHeight="12.75" x14ac:dyDescent="0.2"/>
  <cols>
    <col min="1" max="1" width="28.42578125" style="416"/>
    <col min="2" max="2" width="19.85546875" style="416" customWidth="1"/>
    <col min="3" max="3" width="22.140625" style="416" customWidth="1"/>
    <col min="4" max="4" width="21.42578125" style="416" customWidth="1"/>
    <col min="5" max="5" width="20.140625" style="416" customWidth="1"/>
    <col min="6" max="6" width="17.7109375" style="416" customWidth="1"/>
    <col min="7" max="16384" width="28.42578125" style="416"/>
  </cols>
  <sheetData>
    <row r="1" spans="1:7" s="428" customFormat="1" hidden="1" x14ac:dyDescent="0.2">
      <c r="A1" s="429" t="s">
        <v>180</v>
      </c>
      <c r="B1" s="429" t="s">
        <v>181</v>
      </c>
      <c r="E1" s="429" t="s">
        <v>188</v>
      </c>
      <c r="G1" s="428" t="s">
        <v>185</v>
      </c>
    </row>
    <row r="2" spans="1:7" ht="13.5" thickBot="1" x14ac:dyDescent="0.25"/>
    <row r="3" spans="1:7" ht="18.75" x14ac:dyDescent="0.3">
      <c r="A3" s="609" t="s">
        <v>0</v>
      </c>
      <c r="B3" s="610"/>
      <c r="C3" s="610"/>
      <c r="D3" s="610"/>
      <c r="E3" s="610"/>
      <c r="F3" s="610"/>
      <c r="G3" s="611"/>
    </row>
    <row r="4" spans="1:7" ht="23.25" customHeight="1" x14ac:dyDescent="0.25">
      <c r="A4" s="612" t="s">
        <v>499</v>
      </c>
      <c r="B4" s="613"/>
      <c r="C4" s="613"/>
      <c r="D4" s="613"/>
      <c r="E4" s="613"/>
      <c r="F4" s="613"/>
      <c r="G4" s="614"/>
    </row>
    <row r="5" spans="1:7" ht="20.25" customHeight="1" x14ac:dyDescent="0.25">
      <c r="A5" s="612" t="s">
        <v>248</v>
      </c>
      <c r="B5" s="613"/>
      <c r="C5" s="613"/>
      <c r="D5" s="613"/>
      <c r="E5" s="613"/>
      <c r="F5" s="613"/>
      <c r="G5" s="614"/>
    </row>
    <row r="6" spans="1:7" ht="18" customHeight="1" thickBot="1" x14ac:dyDescent="0.3">
      <c r="A6" s="682"/>
      <c r="B6" s="683"/>
      <c r="C6" s="683"/>
      <c r="D6" s="683"/>
      <c r="E6" s="683"/>
      <c r="F6" s="683"/>
      <c r="G6" s="684"/>
    </row>
    <row r="7" spans="1:7" ht="15" x14ac:dyDescent="0.25">
      <c r="A7" s="427"/>
      <c r="B7" s="426"/>
      <c r="C7" s="426"/>
      <c r="D7" s="426"/>
      <c r="E7" s="426"/>
      <c r="F7" s="426"/>
      <c r="G7" s="425"/>
    </row>
    <row r="8" spans="1:7" s="334" customFormat="1" ht="37.5" customHeight="1" x14ac:dyDescent="0.2">
      <c r="A8" s="676" t="s">
        <v>524</v>
      </c>
      <c r="B8" s="677"/>
      <c r="C8" s="677"/>
      <c r="D8" s="677"/>
      <c r="E8" s="677"/>
      <c r="F8" s="677"/>
      <c r="G8" s="678"/>
    </row>
    <row r="9" spans="1:7" s="334" customFormat="1" x14ac:dyDescent="0.2">
      <c r="A9" s="424"/>
      <c r="B9" s="62"/>
      <c r="C9" s="62"/>
      <c r="D9" s="62"/>
      <c r="E9" s="62"/>
      <c r="F9" s="62"/>
      <c r="G9" s="423"/>
    </row>
    <row r="10" spans="1:7" s="334" customFormat="1" ht="82.5" customHeight="1" x14ac:dyDescent="0.2">
      <c r="A10" s="676" t="s">
        <v>523</v>
      </c>
      <c r="B10" s="677"/>
      <c r="C10" s="677"/>
      <c r="D10" s="677"/>
      <c r="E10" s="677"/>
      <c r="F10" s="677"/>
      <c r="G10" s="678"/>
    </row>
    <row r="11" spans="1:7" s="334" customFormat="1" x14ac:dyDescent="0.2">
      <c r="A11" s="424"/>
      <c r="B11" s="62"/>
      <c r="C11" s="62"/>
      <c r="D11" s="62"/>
      <c r="E11" s="62"/>
      <c r="F11" s="62"/>
      <c r="G11" s="423"/>
    </row>
    <row r="12" spans="1:7" s="334" customFormat="1" ht="83.25" customHeight="1" x14ac:dyDescent="0.2">
      <c r="A12" s="676" t="s">
        <v>522</v>
      </c>
      <c r="B12" s="677"/>
      <c r="C12" s="677"/>
      <c r="D12" s="677"/>
      <c r="E12" s="677"/>
      <c r="F12" s="677"/>
      <c r="G12" s="678"/>
    </row>
    <row r="13" spans="1:7" s="334" customFormat="1" x14ac:dyDescent="0.2">
      <c r="A13" s="424"/>
      <c r="B13" s="62"/>
      <c r="C13" s="62"/>
      <c r="D13" s="62"/>
      <c r="E13" s="62"/>
      <c r="F13" s="62"/>
      <c r="G13" s="423"/>
    </row>
    <row r="14" spans="1:7" s="334" customFormat="1" ht="84.75" customHeight="1" x14ac:dyDescent="0.2">
      <c r="A14" s="676" t="s">
        <v>521</v>
      </c>
      <c r="B14" s="677"/>
      <c r="C14" s="677"/>
      <c r="D14" s="677"/>
      <c r="E14" s="677"/>
      <c r="F14" s="677"/>
      <c r="G14" s="678"/>
    </row>
    <row r="15" spans="1:7" s="334" customFormat="1" x14ac:dyDescent="0.2">
      <c r="A15" s="424"/>
      <c r="B15" s="62"/>
      <c r="C15" s="62"/>
      <c r="D15" s="62"/>
      <c r="E15" s="62"/>
      <c r="F15" s="62"/>
      <c r="G15" s="423"/>
    </row>
    <row r="16" spans="1:7" s="334" customFormat="1" ht="93.75" customHeight="1" x14ac:dyDescent="0.2">
      <c r="A16" s="676" t="s">
        <v>520</v>
      </c>
      <c r="B16" s="677"/>
      <c r="C16" s="677"/>
      <c r="D16" s="677"/>
      <c r="E16" s="677"/>
      <c r="F16" s="677"/>
      <c r="G16" s="678"/>
    </row>
    <row r="17" spans="1:7" s="334" customFormat="1" x14ac:dyDescent="0.2">
      <c r="A17" s="424"/>
      <c r="B17" s="62"/>
      <c r="C17" s="62"/>
      <c r="D17" s="62"/>
      <c r="E17" s="62"/>
      <c r="F17" s="62"/>
      <c r="G17" s="423"/>
    </row>
    <row r="18" spans="1:7" s="334" customFormat="1" ht="63" customHeight="1" x14ac:dyDescent="0.2">
      <c r="A18" s="676" t="s">
        <v>519</v>
      </c>
      <c r="B18" s="677"/>
      <c r="C18" s="677"/>
      <c r="D18" s="677"/>
      <c r="E18" s="677"/>
      <c r="F18" s="677"/>
      <c r="G18" s="678"/>
    </row>
    <row r="19" spans="1:7" s="334" customFormat="1" x14ac:dyDescent="0.2">
      <c r="A19" s="424"/>
      <c r="B19" s="62"/>
      <c r="C19" s="62"/>
      <c r="D19" s="62"/>
      <c r="E19" s="62"/>
      <c r="F19" s="62"/>
      <c r="G19" s="423"/>
    </row>
    <row r="20" spans="1:7" s="334" customFormat="1" ht="95.25" customHeight="1" x14ac:dyDescent="0.2">
      <c r="A20" s="676" t="s">
        <v>518</v>
      </c>
      <c r="B20" s="677"/>
      <c r="C20" s="677"/>
      <c r="D20" s="677"/>
      <c r="E20" s="677"/>
      <c r="F20" s="677"/>
      <c r="G20" s="678"/>
    </row>
    <row r="21" spans="1:7" s="334" customFormat="1" x14ac:dyDescent="0.2">
      <c r="A21" s="424"/>
      <c r="B21" s="62"/>
      <c r="C21" s="62"/>
      <c r="D21" s="62"/>
      <c r="E21" s="62"/>
      <c r="F21" s="62"/>
      <c r="G21" s="423"/>
    </row>
    <row r="22" spans="1:7" s="334" customFormat="1" ht="81.75" customHeight="1" x14ac:dyDescent="0.2">
      <c r="A22" s="676" t="s">
        <v>517</v>
      </c>
      <c r="B22" s="677"/>
      <c r="C22" s="677"/>
      <c r="D22" s="677"/>
      <c r="E22" s="677"/>
      <c r="F22" s="677"/>
      <c r="G22" s="678"/>
    </row>
    <row r="23" spans="1:7" s="334" customFormat="1" x14ac:dyDescent="0.2">
      <c r="A23" s="676"/>
      <c r="B23" s="677"/>
      <c r="C23" s="677"/>
      <c r="D23" s="677"/>
      <c r="E23" s="677"/>
      <c r="F23" s="677"/>
      <c r="G23" s="678"/>
    </row>
    <row r="24" spans="1:7" s="334" customFormat="1" ht="83.25" customHeight="1" x14ac:dyDescent="0.2">
      <c r="A24" s="676" t="s">
        <v>516</v>
      </c>
      <c r="B24" s="677"/>
      <c r="C24" s="677"/>
      <c r="D24" s="677"/>
      <c r="E24" s="677"/>
      <c r="F24" s="677"/>
      <c r="G24" s="678"/>
    </row>
    <row r="25" spans="1:7" s="334" customFormat="1" x14ac:dyDescent="0.2">
      <c r="A25" s="676"/>
      <c r="B25" s="677"/>
      <c r="C25" s="677"/>
      <c r="D25" s="677"/>
      <c r="E25" s="677"/>
      <c r="F25" s="677"/>
      <c r="G25" s="678"/>
    </row>
    <row r="26" spans="1:7" s="334" customFormat="1" ht="77.25" customHeight="1" x14ac:dyDescent="0.2">
      <c r="A26" s="676" t="s">
        <v>515</v>
      </c>
      <c r="B26" s="677"/>
      <c r="C26" s="677"/>
      <c r="D26" s="677"/>
      <c r="E26" s="677"/>
      <c r="F26" s="677"/>
      <c r="G26" s="678"/>
    </row>
    <row r="27" spans="1:7" s="334" customFormat="1" x14ac:dyDescent="0.2">
      <c r="A27" s="676"/>
      <c r="B27" s="677"/>
      <c r="C27" s="677"/>
      <c r="D27" s="677"/>
      <c r="E27" s="677"/>
      <c r="F27" s="677"/>
      <c r="G27" s="678"/>
    </row>
    <row r="28" spans="1:7" s="334" customFormat="1" ht="75" customHeight="1" x14ac:dyDescent="0.2">
      <c r="A28" s="676" t="s">
        <v>514</v>
      </c>
      <c r="B28" s="677"/>
      <c r="C28" s="677"/>
      <c r="D28" s="677"/>
      <c r="E28" s="677"/>
      <c r="F28" s="677"/>
      <c r="G28" s="678"/>
    </row>
    <row r="29" spans="1:7" s="334" customFormat="1" ht="13.5" customHeight="1" x14ac:dyDescent="0.2">
      <c r="A29" s="676"/>
      <c r="B29" s="677"/>
      <c r="C29" s="677"/>
      <c r="D29" s="677"/>
      <c r="E29" s="677"/>
      <c r="F29" s="677"/>
      <c r="G29" s="678"/>
    </row>
    <row r="30" spans="1:7" s="334" customFormat="1" ht="84" customHeight="1" x14ac:dyDescent="0.2">
      <c r="A30" s="676" t="s">
        <v>513</v>
      </c>
      <c r="B30" s="677"/>
      <c r="C30" s="677"/>
      <c r="D30" s="677"/>
      <c r="E30" s="677"/>
      <c r="F30" s="677"/>
      <c r="G30" s="678"/>
    </row>
    <row r="31" spans="1:7" s="334" customFormat="1" ht="13.5" thickBot="1" x14ac:dyDescent="0.25">
      <c r="A31" s="688"/>
      <c r="B31" s="689"/>
      <c r="C31" s="689"/>
      <c r="D31" s="689"/>
      <c r="E31" s="689"/>
      <c r="F31" s="689"/>
      <c r="G31" s="690"/>
    </row>
    <row r="32" spans="1:7" s="334" customFormat="1" ht="18.75" customHeight="1" x14ac:dyDescent="0.3">
      <c r="A32" s="609" t="s">
        <v>0</v>
      </c>
      <c r="B32" s="610"/>
      <c r="C32" s="610"/>
      <c r="D32" s="610"/>
      <c r="E32" s="610"/>
      <c r="F32" s="610"/>
      <c r="G32" s="611"/>
    </row>
    <row r="33" spans="1:7" s="334" customFormat="1" ht="23.25" customHeight="1" x14ac:dyDescent="0.25">
      <c r="A33" s="612" t="s">
        <v>499</v>
      </c>
      <c r="B33" s="613"/>
      <c r="C33" s="613"/>
      <c r="D33" s="613"/>
      <c r="E33" s="613"/>
      <c r="F33" s="613"/>
      <c r="G33" s="614"/>
    </row>
    <row r="34" spans="1:7" s="334" customFormat="1" ht="20.25" customHeight="1" x14ac:dyDescent="0.25">
      <c r="A34" s="612" t="s">
        <v>248</v>
      </c>
      <c r="B34" s="613"/>
      <c r="C34" s="613"/>
      <c r="D34" s="613"/>
      <c r="E34" s="613"/>
      <c r="F34" s="613"/>
      <c r="G34" s="614"/>
    </row>
    <row r="35" spans="1:7" s="334" customFormat="1" ht="17.25" customHeight="1" thickBot="1" x14ac:dyDescent="0.3">
      <c r="A35" s="682"/>
      <c r="B35" s="683"/>
      <c r="C35" s="683"/>
      <c r="D35" s="683"/>
      <c r="E35" s="683"/>
      <c r="F35" s="683"/>
      <c r="G35" s="684"/>
    </row>
    <row r="36" spans="1:7" s="334" customFormat="1" ht="69" customHeight="1" x14ac:dyDescent="0.2">
      <c r="A36" s="676" t="s">
        <v>512</v>
      </c>
      <c r="B36" s="677"/>
      <c r="C36" s="677"/>
      <c r="D36" s="677"/>
      <c r="E36" s="677"/>
      <c r="F36" s="677"/>
      <c r="G36" s="678"/>
    </row>
    <row r="37" spans="1:7" s="334" customFormat="1" x14ac:dyDescent="0.2">
      <c r="A37" s="676"/>
      <c r="B37" s="677"/>
      <c r="C37" s="677"/>
      <c r="D37" s="677"/>
      <c r="E37" s="677"/>
      <c r="F37" s="677"/>
      <c r="G37" s="678"/>
    </row>
    <row r="38" spans="1:7" s="334" customFormat="1" ht="68.25" customHeight="1" x14ac:dyDescent="0.2">
      <c r="A38" s="676" t="s">
        <v>511</v>
      </c>
      <c r="B38" s="677"/>
      <c r="C38" s="677"/>
      <c r="D38" s="677"/>
      <c r="E38" s="677"/>
      <c r="F38" s="677"/>
      <c r="G38" s="678"/>
    </row>
    <row r="39" spans="1:7" s="334" customFormat="1" x14ac:dyDescent="0.2">
      <c r="A39" s="676"/>
      <c r="B39" s="677"/>
      <c r="C39" s="677"/>
      <c r="D39" s="677"/>
      <c r="E39" s="677"/>
      <c r="F39" s="677"/>
      <c r="G39" s="678"/>
    </row>
    <row r="40" spans="1:7" s="334" customFormat="1" ht="71.25" customHeight="1" x14ac:dyDescent="0.2">
      <c r="A40" s="676" t="s">
        <v>510</v>
      </c>
      <c r="B40" s="677"/>
      <c r="C40" s="677"/>
      <c r="D40" s="677"/>
      <c r="E40" s="677"/>
      <c r="F40" s="677"/>
      <c r="G40" s="678"/>
    </row>
    <row r="41" spans="1:7" s="334" customFormat="1" x14ac:dyDescent="0.2">
      <c r="A41" s="676"/>
      <c r="B41" s="677"/>
      <c r="C41" s="677"/>
      <c r="D41" s="677"/>
      <c r="E41" s="677"/>
      <c r="F41" s="677"/>
      <c r="G41" s="678"/>
    </row>
    <row r="42" spans="1:7" s="334" customFormat="1" ht="70.5" customHeight="1" x14ac:dyDescent="0.2">
      <c r="A42" s="676" t="s">
        <v>509</v>
      </c>
      <c r="B42" s="677"/>
      <c r="C42" s="677"/>
      <c r="D42" s="677"/>
      <c r="E42" s="677"/>
      <c r="F42" s="677"/>
      <c r="G42" s="678"/>
    </row>
    <row r="43" spans="1:7" s="334" customFormat="1" x14ac:dyDescent="0.2">
      <c r="A43" s="676"/>
      <c r="B43" s="677"/>
      <c r="C43" s="677"/>
      <c r="D43" s="677"/>
      <c r="E43" s="677"/>
      <c r="F43" s="677"/>
      <c r="G43" s="678"/>
    </row>
    <row r="44" spans="1:7" s="334" customFormat="1" ht="84.75" customHeight="1" x14ac:dyDescent="0.2">
      <c r="A44" s="676" t="s">
        <v>508</v>
      </c>
      <c r="B44" s="677"/>
      <c r="C44" s="677"/>
      <c r="D44" s="677"/>
      <c r="E44" s="677"/>
      <c r="F44" s="677"/>
      <c r="G44" s="678"/>
    </row>
    <row r="45" spans="1:7" s="334" customFormat="1" x14ac:dyDescent="0.2">
      <c r="A45" s="676"/>
      <c r="B45" s="677"/>
      <c r="C45" s="677"/>
      <c r="D45" s="677"/>
      <c r="E45" s="677"/>
      <c r="F45" s="677"/>
      <c r="G45" s="678"/>
    </row>
    <row r="46" spans="1:7" s="334" customFormat="1" ht="81" customHeight="1" x14ac:dyDescent="0.2">
      <c r="A46" s="676" t="s">
        <v>507</v>
      </c>
      <c r="B46" s="677"/>
      <c r="C46" s="677"/>
      <c r="D46" s="677"/>
      <c r="E46" s="677"/>
      <c r="F46" s="677"/>
      <c r="G46" s="678"/>
    </row>
    <row r="47" spans="1:7" s="334" customFormat="1" ht="13.5" customHeight="1" x14ac:dyDescent="0.2">
      <c r="A47" s="676"/>
      <c r="B47" s="677"/>
      <c r="C47" s="677"/>
      <c r="D47" s="677"/>
      <c r="E47" s="677"/>
      <c r="F47" s="677"/>
      <c r="G47" s="678"/>
    </row>
    <row r="48" spans="1:7" s="334" customFormat="1" ht="66.75" customHeight="1" x14ac:dyDescent="0.2">
      <c r="A48" s="676" t="s">
        <v>506</v>
      </c>
      <c r="B48" s="677"/>
      <c r="C48" s="677"/>
      <c r="D48" s="677"/>
      <c r="E48" s="677"/>
      <c r="F48" s="677"/>
      <c r="G48" s="678"/>
    </row>
    <row r="49" spans="1:7" s="334" customFormat="1" x14ac:dyDescent="0.2">
      <c r="A49" s="676"/>
      <c r="B49" s="677"/>
      <c r="C49" s="677"/>
      <c r="D49" s="677"/>
      <c r="E49" s="677"/>
      <c r="F49" s="677"/>
      <c r="G49" s="678"/>
    </row>
    <row r="50" spans="1:7" s="334" customFormat="1" ht="114" customHeight="1" x14ac:dyDescent="0.2">
      <c r="A50" s="676" t="s">
        <v>505</v>
      </c>
      <c r="B50" s="677"/>
      <c r="C50" s="677"/>
      <c r="D50" s="677"/>
      <c r="E50" s="677"/>
      <c r="F50" s="677"/>
      <c r="G50" s="678"/>
    </row>
    <row r="51" spans="1:7" s="334" customFormat="1" x14ac:dyDescent="0.2">
      <c r="A51" s="676"/>
      <c r="B51" s="677"/>
      <c r="C51" s="677"/>
      <c r="D51" s="677"/>
      <c r="E51" s="677"/>
      <c r="F51" s="677"/>
      <c r="G51" s="678"/>
    </row>
    <row r="52" spans="1:7" s="334" customFormat="1" ht="69.75" customHeight="1" x14ac:dyDescent="0.2">
      <c r="A52" s="676" t="s">
        <v>504</v>
      </c>
      <c r="B52" s="677"/>
      <c r="C52" s="677"/>
      <c r="D52" s="677"/>
      <c r="E52" s="677"/>
      <c r="F52" s="677"/>
      <c r="G52" s="678"/>
    </row>
    <row r="53" spans="1:7" s="334" customFormat="1" x14ac:dyDescent="0.2">
      <c r="A53" s="676"/>
      <c r="B53" s="677"/>
      <c r="C53" s="677"/>
      <c r="D53" s="677"/>
      <c r="E53" s="677"/>
      <c r="F53" s="677"/>
      <c r="G53" s="678"/>
    </row>
    <row r="54" spans="1:7" s="334" customFormat="1" ht="80.25" customHeight="1" x14ac:dyDescent="0.2">
      <c r="A54" s="676" t="s">
        <v>503</v>
      </c>
      <c r="B54" s="677"/>
      <c r="C54" s="677"/>
      <c r="D54" s="677"/>
      <c r="E54" s="677"/>
      <c r="F54" s="677"/>
      <c r="G54" s="678"/>
    </row>
    <row r="55" spans="1:7" s="334" customFormat="1" x14ac:dyDescent="0.2">
      <c r="A55" s="676"/>
      <c r="B55" s="677"/>
      <c r="C55" s="677"/>
      <c r="D55" s="677"/>
      <c r="E55" s="677"/>
      <c r="F55" s="677"/>
      <c r="G55" s="678"/>
    </row>
    <row r="56" spans="1:7" s="334" customFormat="1" x14ac:dyDescent="0.2">
      <c r="A56" s="676"/>
      <c r="B56" s="677"/>
      <c r="C56" s="677"/>
      <c r="D56" s="677"/>
      <c r="E56" s="677"/>
      <c r="F56" s="677"/>
      <c r="G56" s="678"/>
    </row>
    <row r="57" spans="1:7" s="334" customFormat="1" ht="13.5" customHeight="1" x14ac:dyDescent="0.2">
      <c r="A57" s="676" t="s">
        <v>502</v>
      </c>
      <c r="B57" s="677"/>
      <c r="C57" s="677"/>
      <c r="D57" s="677"/>
      <c r="E57" s="677"/>
      <c r="F57" s="677"/>
      <c r="G57" s="678"/>
    </row>
    <row r="58" spans="1:7" s="334" customFormat="1" x14ac:dyDescent="0.2">
      <c r="A58" s="676"/>
      <c r="B58" s="677"/>
      <c r="C58" s="677"/>
      <c r="D58" s="677"/>
      <c r="E58" s="677"/>
      <c r="F58" s="677"/>
      <c r="G58" s="678"/>
    </row>
    <row r="59" spans="1:7" s="334" customFormat="1" ht="75" customHeight="1" x14ac:dyDescent="0.2">
      <c r="A59" s="676" t="s">
        <v>501</v>
      </c>
      <c r="B59" s="677"/>
      <c r="C59" s="677"/>
      <c r="D59" s="677"/>
      <c r="E59" s="677"/>
      <c r="F59" s="677"/>
      <c r="G59" s="678"/>
    </row>
    <row r="60" spans="1:7" s="334" customFormat="1" x14ac:dyDescent="0.2">
      <c r="A60" s="676"/>
      <c r="B60" s="677"/>
      <c r="C60" s="677"/>
      <c r="D60" s="677"/>
      <c r="E60" s="677"/>
      <c r="F60" s="677"/>
      <c r="G60" s="678"/>
    </row>
    <row r="61" spans="1:7" s="334" customFormat="1" ht="84.75" customHeight="1" x14ac:dyDescent="0.2">
      <c r="A61" s="676" t="s">
        <v>500</v>
      </c>
      <c r="B61" s="677"/>
      <c r="C61" s="677"/>
      <c r="D61" s="677"/>
      <c r="E61" s="677"/>
      <c r="F61" s="677"/>
      <c r="G61" s="678"/>
    </row>
    <row r="62" spans="1:7" s="334" customFormat="1" ht="13.5" thickBot="1" x14ac:dyDescent="0.25">
      <c r="A62" s="688"/>
      <c r="B62" s="689"/>
      <c r="C62" s="689"/>
      <c r="D62" s="689"/>
      <c r="E62" s="689"/>
      <c r="F62" s="689"/>
      <c r="G62" s="690"/>
    </row>
    <row r="63" spans="1:7" s="334" customFormat="1" ht="18.75" customHeight="1" x14ac:dyDescent="0.3">
      <c r="A63" s="609" t="s">
        <v>0</v>
      </c>
      <c r="B63" s="610"/>
      <c r="C63" s="610"/>
      <c r="D63" s="610"/>
      <c r="E63" s="610"/>
      <c r="F63" s="610"/>
      <c r="G63" s="611"/>
    </row>
    <row r="64" spans="1:7" s="334" customFormat="1" ht="23.25" customHeight="1" x14ac:dyDescent="0.25">
      <c r="A64" s="612" t="s">
        <v>499</v>
      </c>
      <c r="B64" s="613"/>
      <c r="C64" s="613"/>
      <c r="D64" s="613"/>
      <c r="E64" s="613"/>
      <c r="F64" s="613"/>
      <c r="G64" s="614"/>
    </row>
    <row r="65" spans="1:7" s="334" customFormat="1" ht="19.5" customHeight="1" x14ac:dyDescent="0.25">
      <c r="A65" s="612" t="s">
        <v>248</v>
      </c>
      <c r="B65" s="613"/>
      <c r="C65" s="613"/>
      <c r="D65" s="613"/>
      <c r="E65" s="613"/>
      <c r="F65" s="613"/>
      <c r="G65" s="614"/>
    </row>
    <row r="66" spans="1:7" s="334" customFormat="1" ht="17.25" customHeight="1" thickBot="1" x14ac:dyDescent="0.3">
      <c r="A66" s="682"/>
      <c r="B66" s="683"/>
      <c r="C66" s="683"/>
      <c r="D66" s="683"/>
      <c r="E66" s="683"/>
      <c r="F66" s="683"/>
      <c r="G66" s="684"/>
    </row>
    <row r="67" spans="1:7" s="334" customFormat="1" ht="75" customHeight="1" x14ac:dyDescent="0.2">
      <c r="A67" s="676" t="s">
        <v>498</v>
      </c>
      <c r="B67" s="677"/>
      <c r="C67" s="677"/>
      <c r="D67" s="677"/>
      <c r="E67" s="677"/>
      <c r="F67" s="677"/>
      <c r="G67" s="678"/>
    </row>
    <row r="68" spans="1:7" s="334" customFormat="1" x14ac:dyDescent="0.2">
      <c r="A68" s="676"/>
      <c r="B68" s="677"/>
      <c r="C68" s="677"/>
      <c r="D68" s="677"/>
      <c r="E68" s="677"/>
      <c r="F68" s="677"/>
      <c r="G68" s="678"/>
    </row>
    <row r="69" spans="1:7" s="334" customFormat="1" ht="74.25" customHeight="1" x14ac:dyDescent="0.2">
      <c r="A69" s="685" t="s">
        <v>497</v>
      </c>
      <c r="B69" s="686"/>
      <c r="C69" s="686"/>
      <c r="D69" s="686"/>
      <c r="E69" s="686"/>
      <c r="F69" s="686"/>
      <c r="G69" s="687"/>
    </row>
    <row r="70" spans="1:7" s="334" customFormat="1" x14ac:dyDescent="0.2">
      <c r="A70" s="679"/>
      <c r="B70" s="680"/>
      <c r="C70" s="680"/>
      <c r="D70" s="680"/>
      <c r="E70" s="680"/>
      <c r="F70" s="680"/>
      <c r="G70" s="681"/>
    </row>
    <row r="71" spans="1:7" s="334" customFormat="1" ht="15.75" customHeight="1" x14ac:dyDescent="0.2">
      <c r="A71" s="676" t="s">
        <v>496</v>
      </c>
      <c r="B71" s="677"/>
      <c r="C71" s="677"/>
      <c r="D71" s="677"/>
      <c r="E71" s="677"/>
      <c r="F71" s="677"/>
      <c r="G71" s="678"/>
    </row>
    <row r="72" spans="1:7" s="334" customFormat="1" ht="13.5" customHeight="1" x14ac:dyDescent="0.2">
      <c r="A72" s="676"/>
      <c r="B72" s="677"/>
      <c r="C72" s="677"/>
      <c r="D72" s="677"/>
      <c r="E72" s="677"/>
      <c r="F72" s="677"/>
      <c r="G72" s="678"/>
    </row>
    <row r="73" spans="1:7" s="334" customFormat="1" ht="30.75" customHeight="1" x14ac:dyDescent="0.2">
      <c r="A73" s="676" t="s">
        <v>495</v>
      </c>
      <c r="B73" s="677"/>
      <c r="C73" s="677"/>
      <c r="D73" s="677"/>
      <c r="E73" s="677"/>
      <c r="F73" s="677"/>
      <c r="G73" s="678"/>
    </row>
    <row r="74" spans="1:7" s="334" customFormat="1" x14ac:dyDescent="0.2">
      <c r="A74" s="676"/>
      <c r="B74" s="677"/>
      <c r="C74" s="677"/>
      <c r="D74" s="677"/>
      <c r="E74" s="677"/>
      <c r="F74" s="677"/>
      <c r="G74" s="678"/>
    </row>
    <row r="75" spans="1:7" s="334" customFormat="1" ht="13.5" customHeight="1" x14ac:dyDescent="0.2">
      <c r="A75" s="676" t="s">
        <v>494</v>
      </c>
      <c r="B75" s="677"/>
      <c r="C75" s="677"/>
      <c r="D75" s="677"/>
      <c r="E75" s="677"/>
      <c r="F75" s="677"/>
      <c r="G75" s="678"/>
    </row>
    <row r="76" spans="1:7" s="334" customFormat="1" x14ac:dyDescent="0.2">
      <c r="A76" s="676"/>
      <c r="B76" s="677"/>
      <c r="C76" s="677"/>
      <c r="D76" s="677"/>
      <c r="E76" s="677"/>
      <c r="F76" s="677"/>
      <c r="G76" s="678"/>
    </row>
    <row r="77" spans="1:7" s="334" customFormat="1" ht="13.5" customHeight="1" x14ac:dyDescent="0.2">
      <c r="A77" s="676" t="s">
        <v>493</v>
      </c>
      <c r="B77" s="677"/>
      <c r="C77" s="677"/>
      <c r="D77" s="677"/>
      <c r="E77" s="677"/>
      <c r="F77" s="677"/>
      <c r="G77" s="678"/>
    </row>
    <row r="78" spans="1:7" ht="13.5" thickBot="1" x14ac:dyDescent="0.25">
      <c r="A78" s="422"/>
      <c r="B78" s="421"/>
      <c r="C78" s="421"/>
      <c r="D78" s="421"/>
      <c r="E78" s="421"/>
      <c r="F78" s="421"/>
      <c r="G78" s="420"/>
    </row>
    <row r="82" spans="1:7" x14ac:dyDescent="0.2">
      <c r="B82" s="130"/>
      <c r="C82" s="130"/>
      <c r="D82" s="130"/>
      <c r="E82" s="130"/>
      <c r="F82" s="419"/>
      <c r="G82" s="418"/>
    </row>
    <row r="83" spans="1:7" x14ac:dyDescent="0.2">
      <c r="B83" s="130"/>
      <c r="E83" s="130"/>
      <c r="F83" s="417"/>
      <c r="G83" s="130"/>
    </row>
    <row r="84" spans="1:7" ht="15" x14ac:dyDescent="0.25">
      <c r="A84" s="691" t="s">
        <v>120</v>
      </c>
      <c r="B84" s="691"/>
      <c r="C84" s="691"/>
      <c r="D84" s="691"/>
      <c r="E84" s="691"/>
      <c r="F84" s="691"/>
      <c r="G84" s="691"/>
    </row>
    <row r="85" spans="1:7" ht="15" x14ac:dyDescent="0.25">
      <c r="A85" s="691" t="s">
        <v>121</v>
      </c>
      <c r="B85" s="691"/>
      <c r="C85" s="691"/>
      <c r="D85" s="691"/>
      <c r="E85" s="691"/>
      <c r="F85" s="691"/>
      <c r="G85" s="691"/>
    </row>
  </sheetData>
  <mergeCells count="69">
    <mergeCell ref="A77:G77"/>
    <mergeCell ref="A84:G84"/>
    <mergeCell ref="A85:G85"/>
    <mergeCell ref="A71:G71"/>
    <mergeCell ref="A72:G72"/>
    <mergeCell ref="A73:G73"/>
    <mergeCell ref="A74:G74"/>
    <mergeCell ref="A75:G75"/>
    <mergeCell ref="A76:G76"/>
    <mergeCell ref="A68:G68"/>
    <mergeCell ref="A57:G57"/>
    <mergeCell ref="A58:G58"/>
    <mergeCell ref="A59:G59"/>
    <mergeCell ref="A60:G60"/>
    <mergeCell ref="A61:G61"/>
    <mergeCell ref="A62:G62"/>
    <mergeCell ref="A63:G63"/>
    <mergeCell ref="A64:G64"/>
    <mergeCell ref="A65:G65"/>
    <mergeCell ref="A66:G66"/>
    <mergeCell ref="A67:G67"/>
    <mergeCell ref="A56:G56"/>
    <mergeCell ref="A47:G47"/>
    <mergeCell ref="A48:G48"/>
    <mergeCell ref="A49:G49"/>
    <mergeCell ref="A50:G50"/>
    <mergeCell ref="A51:G51"/>
    <mergeCell ref="A52:G52"/>
    <mergeCell ref="A53:G53"/>
    <mergeCell ref="A54:G54"/>
    <mergeCell ref="A55:G55"/>
    <mergeCell ref="A46:G46"/>
    <mergeCell ref="A35:G35"/>
    <mergeCell ref="A36:G36"/>
    <mergeCell ref="A37:G37"/>
    <mergeCell ref="A38:G38"/>
    <mergeCell ref="A39:G39"/>
    <mergeCell ref="A40:G40"/>
    <mergeCell ref="A41:G41"/>
    <mergeCell ref="A42:G42"/>
    <mergeCell ref="A43:G43"/>
    <mergeCell ref="A44:G44"/>
    <mergeCell ref="A45:G45"/>
    <mergeCell ref="A29:G29"/>
    <mergeCell ref="A30:G30"/>
    <mergeCell ref="A31:G31"/>
    <mergeCell ref="A32:G32"/>
    <mergeCell ref="A33:G33"/>
    <mergeCell ref="A70:G70"/>
    <mergeCell ref="A22:G22"/>
    <mergeCell ref="A3:G3"/>
    <mergeCell ref="A4:G4"/>
    <mergeCell ref="A5:G5"/>
    <mergeCell ref="A6:G6"/>
    <mergeCell ref="A8:G8"/>
    <mergeCell ref="A10:G10"/>
    <mergeCell ref="A12:G12"/>
    <mergeCell ref="A14:G14"/>
    <mergeCell ref="A24:G24"/>
    <mergeCell ref="A25:G25"/>
    <mergeCell ref="A26:G26"/>
    <mergeCell ref="A27:G27"/>
    <mergeCell ref="A28:G28"/>
    <mergeCell ref="A69:G69"/>
    <mergeCell ref="A16:G16"/>
    <mergeCell ref="A18:G18"/>
    <mergeCell ref="A20:G20"/>
    <mergeCell ref="A34:G34"/>
    <mergeCell ref="A23:G23"/>
  </mergeCells>
  <printOptions horizontalCentered="1"/>
  <pageMargins left="0.11811023622047245" right="0.11811023622047245" top="0.15748031496062992" bottom="0.15748031496062992" header="0.31496062992125984" footer="0.31496062992125984"/>
  <pageSetup scale="65" fitToHeight="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2" workbookViewId="0">
      <selection activeCell="G21" sqref="G21"/>
    </sheetView>
  </sheetViews>
  <sheetFormatPr baseColWidth="10" defaultRowHeight="12.75" x14ac:dyDescent="0.2"/>
  <cols>
    <col min="1" max="1" width="23.5703125" style="49" customWidth="1"/>
    <col min="2" max="2" width="48" style="49" customWidth="1"/>
    <col min="3" max="3" width="18" style="49" bestFit="1" customWidth="1"/>
    <col min="4" max="4" width="18.5703125" style="49" bestFit="1" customWidth="1"/>
    <col min="5" max="5" width="16.7109375" style="49" bestFit="1" customWidth="1"/>
    <col min="6" max="7" width="18.5703125" style="49" bestFit="1" customWidth="1"/>
    <col min="8" max="8" width="5.85546875" style="49" bestFit="1" customWidth="1"/>
    <col min="9" max="9" width="17.42578125" style="49" bestFit="1" customWidth="1"/>
    <col min="10" max="10" width="18.5703125" style="49" bestFit="1" customWidth="1"/>
    <col min="11" max="16384" width="11.42578125" style="49"/>
  </cols>
  <sheetData>
    <row r="1" spans="1:10" s="120" customFormat="1" hidden="1" x14ac:dyDescent="0.2">
      <c r="A1" s="318" t="s">
        <v>525</v>
      </c>
      <c r="B1" s="430"/>
      <c r="C1" s="318" t="s">
        <v>187</v>
      </c>
      <c r="E1" s="318" t="s">
        <v>526</v>
      </c>
      <c r="F1" s="120" t="s">
        <v>182</v>
      </c>
      <c r="G1" s="120" t="s">
        <v>527</v>
      </c>
      <c r="H1" s="120" t="s">
        <v>184</v>
      </c>
      <c r="I1" s="120" t="s">
        <v>528</v>
      </c>
      <c r="J1" s="120" t="s">
        <v>527</v>
      </c>
    </row>
    <row r="2" spans="1:10" ht="13.5" thickBot="1" x14ac:dyDescent="0.25"/>
    <row r="3" spans="1:10" ht="18.75" x14ac:dyDescent="0.3">
      <c r="A3" s="703" t="s">
        <v>0</v>
      </c>
      <c r="B3" s="704"/>
      <c r="C3" s="704"/>
      <c r="D3" s="704"/>
      <c r="E3" s="705"/>
      <c r="F3" s="431"/>
      <c r="G3" s="431"/>
      <c r="H3" s="431"/>
      <c r="I3" s="431"/>
      <c r="J3" s="431"/>
    </row>
    <row r="4" spans="1:10" ht="15.75" x14ac:dyDescent="0.25">
      <c r="A4" s="706" t="s">
        <v>529</v>
      </c>
      <c r="B4" s="707"/>
      <c r="C4" s="707"/>
      <c r="D4" s="707"/>
      <c r="E4" s="708"/>
      <c r="F4" s="432"/>
      <c r="G4" s="432"/>
      <c r="H4" s="432"/>
      <c r="I4" s="432"/>
      <c r="J4" s="432"/>
    </row>
    <row r="5" spans="1:10" ht="15" x14ac:dyDescent="0.25">
      <c r="A5" s="709" t="s">
        <v>530</v>
      </c>
      <c r="B5" s="710"/>
      <c r="C5" s="710"/>
      <c r="D5" s="710"/>
      <c r="E5" s="711"/>
      <c r="F5" s="433"/>
      <c r="G5" s="433"/>
      <c r="H5" s="433"/>
      <c r="I5" s="433"/>
      <c r="J5" s="433"/>
    </row>
    <row r="6" spans="1:10" ht="15" x14ac:dyDescent="0.2">
      <c r="A6" s="712" t="s">
        <v>248</v>
      </c>
      <c r="B6" s="713"/>
      <c r="C6" s="713"/>
      <c r="D6" s="713"/>
      <c r="E6" s="714"/>
      <c r="F6" s="434"/>
      <c r="G6" s="434"/>
      <c r="H6" s="434"/>
      <c r="I6" s="434"/>
      <c r="J6" s="434"/>
    </row>
    <row r="7" spans="1:10" ht="15.75" thickBot="1" x14ac:dyDescent="0.3">
      <c r="A7" s="715"/>
      <c r="B7" s="716"/>
      <c r="C7" s="716"/>
      <c r="D7" s="716"/>
      <c r="E7" s="717"/>
      <c r="F7" s="433"/>
      <c r="G7" s="433"/>
      <c r="H7" s="433"/>
      <c r="I7" s="433"/>
      <c r="J7" s="433"/>
    </row>
    <row r="8" spans="1:10" ht="13.5" thickBot="1" x14ac:dyDescent="0.25">
      <c r="A8" s="718"/>
      <c r="B8" s="551"/>
      <c r="C8" s="551"/>
      <c r="D8" s="551"/>
      <c r="E8" s="552"/>
    </row>
    <row r="9" spans="1:10" ht="14.25" thickBot="1" x14ac:dyDescent="0.25">
      <c r="A9" s="699" t="s">
        <v>268</v>
      </c>
      <c r="B9" s="700"/>
      <c r="C9" s="435" t="s">
        <v>531</v>
      </c>
      <c r="D9" s="435" t="s">
        <v>532</v>
      </c>
      <c r="E9" s="436" t="s">
        <v>533</v>
      </c>
    </row>
    <row r="10" spans="1:10" x14ac:dyDescent="0.2">
      <c r="A10" s="437"/>
      <c r="B10" s="438"/>
      <c r="C10" s="439"/>
      <c r="D10" s="439"/>
      <c r="E10" s="440"/>
    </row>
    <row r="11" spans="1:10" x14ac:dyDescent="0.2">
      <c r="A11" s="701" t="s">
        <v>534</v>
      </c>
      <c r="B11" s="702"/>
      <c r="C11" s="441">
        <f>+C12+C13</f>
        <v>51951879944</v>
      </c>
      <c r="D11" s="441">
        <f>+D12+D13</f>
        <v>30310842789</v>
      </c>
      <c r="E11" s="442">
        <f>+E12+E13</f>
        <v>30310842789</v>
      </c>
    </row>
    <row r="12" spans="1:10" ht="13.5" x14ac:dyDescent="0.2">
      <c r="A12" s="443"/>
      <c r="B12" s="444" t="s">
        <v>535</v>
      </c>
      <c r="C12" s="445">
        <v>44765109078</v>
      </c>
      <c r="D12" s="445">
        <v>26632909517</v>
      </c>
      <c r="E12" s="446">
        <v>26632909517</v>
      </c>
    </row>
    <row r="13" spans="1:10" ht="13.5" x14ac:dyDescent="0.2">
      <c r="A13" s="443"/>
      <c r="B13" s="444" t="s">
        <v>536</v>
      </c>
      <c r="C13" s="445">
        <v>7186770866</v>
      </c>
      <c r="D13" s="445">
        <v>3677933272</v>
      </c>
      <c r="E13" s="446">
        <v>3677933272</v>
      </c>
    </row>
    <row r="14" spans="1:10" x14ac:dyDescent="0.2">
      <c r="A14" s="447"/>
      <c r="B14" s="448"/>
      <c r="C14" s="449" t="s">
        <v>537</v>
      </c>
      <c r="D14" s="449"/>
      <c r="E14" s="450"/>
    </row>
    <row r="15" spans="1:10" x14ac:dyDescent="0.2">
      <c r="A15" s="695" t="s">
        <v>538</v>
      </c>
      <c r="B15" s="696"/>
      <c r="C15" s="451">
        <f>+C16+C17</f>
        <v>53643850691</v>
      </c>
      <c r="D15" s="451">
        <f t="shared" ref="D15:E15" si="0">+D16+D17</f>
        <v>28599063255</v>
      </c>
      <c r="E15" s="452">
        <f t="shared" si="0"/>
        <v>27249053506</v>
      </c>
    </row>
    <row r="16" spans="1:10" ht="13.5" x14ac:dyDescent="0.2">
      <c r="A16" s="443"/>
      <c r="B16" s="444" t="s">
        <v>539</v>
      </c>
      <c r="C16" s="445">
        <v>46457079825</v>
      </c>
      <c r="D16" s="445">
        <v>24921129983</v>
      </c>
      <c r="E16" s="446">
        <v>23571120234</v>
      </c>
    </row>
    <row r="17" spans="1:5" ht="13.5" x14ac:dyDescent="0.2">
      <c r="A17" s="443"/>
      <c r="B17" s="444" t="s">
        <v>540</v>
      </c>
      <c r="C17" s="445">
        <v>7186770866</v>
      </c>
      <c r="D17" s="445">
        <v>3677933272</v>
      </c>
      <c r="E17" s="446">
        <v>3677933272</v>
      </c>
    </row>
    <row r="18" spans="1:5" x14ac:dyDescent="0.2">
      <c r="A18" s="453"/>
      <c r="B18" s="454"/>
      <c r="C18" s="445" t="s">
        <v>537</v>
      </c>
      <c r="D18" s="445"/>
      <c r="E18" s="446"/>
    </row>
    <row r="19" spans="1:5" ht="13.5" thickBot="1" x14ac:dyDescent="0.25">
      <c r="A19" s="697" t="s">
        <v>541</v>
      </c>
      <c r="B19" s="698"/>
      <c r="C19" s="455">
        <f>+C11-C15</f>
        <v>-1691970747</v>
      </c>
      <c r="D19" s="455">
        <f t="shared" ref="D19:E19" si="1">+D11-D15</f>
        <v>1711779534</v>
      </c>
      <c r="E19" s="456">
        <f t="shared" si="1"/>
        <v>3061789283</v>
      </c>
    </row>
    <row r="20" spans="1:5" ht="13.5" thickBot="1" x14ac:dyDescent="0.25">
      <c r="A20" s="457"/>
      <c r="B20" s="458"/>
      <c r="C20" s="458"/>
      <c r="D20" s="458"/>
      <c r="E20" s="459"/>
    </row>
    <row r="21" spans="1:5" ht="14.25" thickBot="1" x14ac:dyDescent="0.25">
      <c r="A21" s="699" t="s">
        <v>268</v>
      </c>
      <c r="B21" s="700"/>
      <c r="C21" s="435" t="s">
        <v>531</v>
      </c>
      <c r="D21" s="435" t="s">
        <v>532</v>
      </c>
      <c r="E21" s="436" t="s">
        <v>533</v>
      </c>
    </row>
    <row r="22" spans="1:5" x14ac:dyDescent="0.2">
      <c r="A22" s="460"/>
      <c r="B22" s="461"/>
      <c r="C22" s="462"/>
      <c r="D22" s="462"/>
      <c r="E22" s="463"/>
    </row>
    <row r="23" spans="1:5" x14ac:dyDescent="0.2">
      <c r="A23" s="695" t="s">
        <v>542</v>
      </c>
      <c r="B23" s="696"/>
      <c r="C23" s="445">
        <v>-1691970747</v>
      </c>
      <c r="D23" s="445">
        <v>1711779534</v>
      </c>
      <c r="E23" s="446">
        <v>3061789282</v>
      </c>
    </row>
    <row r="24" spans="1:5" x14ac:dyDescent="0.2">
      <c r="A24" s="447"/>
      <c r="B24" s="448"/>
      <c r="C24" s="451"/>
      <c r="D24" s="451"/>
      <c r="E24" s="452"/>
    </row>
    <row r="25" spans="1:5" x14ac:dyDescent="0.2">
      <c r="A25" s="695" t="s">
        <v>543</v>
      </c>
      <c r="B25" s="696"/>
      <c r="C25" s="445">
        <v>1385357204</v>
      </c>
      <c r="D25" s="445">
        <v>892646300</v>
      </c>
      <c r="E25" s="446">
        <v>891970393</v>
      </c>
    </row>
    <row r="26" spans="1:5" x14ac:dyDescent="0.2">
      <c r="A26" s="453"/>
      <c r="B26" s="454"/>
      <c r="C26" s="451"/>
      <c r="D26" s="451"/>
      <c r="E26" s="452"/>
    </row>
    <row r="27" spans="1:5" ht="13.5" thickBot="1" x14ac:dyDescent="0.25">
      <c r="A27" s="697" t="s">
        <v>544</v>
      </c>
      <c r="B27" s="698"/>
      <c r="C27" s="464">
        <f>+C23-C25</f>
        <v>-3077327951</v>
      </c>
      <c r="D27" s="464">
        <f t="shared" ref="D27:E27" si="2">+D23-D25</f>
        <v>819133234</v>
      </c>
      <c r="E27" s="465">
        <f t="shared" si="2"/>
        <v>2169818889</v>
      </c>
    </row>
    <row r="28" spans="1:5" ht="13.5" thickBot="1" x14ac:dyDescent="0.25">
      <c r="A28" s="457"/>
      <c r="B28" s="458"/>
      <c r="C28" s="458"/>
      <c r="D28" s="458"/>
      <c r="E28" s="459"/>
    </row>
    <row r="29" spans="1:5" ht="14.25" thickBot="1" x14ac:dyDescent="0.25">
      <c r="A29" s="699" t="s">
        <v>268</v>
      </c>
      <c r="B29" s="700"/>
      <c r="C29" s="435" t="s">
        <v>531</v>
      </c>
      <c r="D29" s="435" t="s">
        <v>532</v>
      </c>
      <c r="E29" s="436" t="s">
        <v>533</v>
      </c>
    </row>
    <row r="30" spans="1:5" x14ac:dyDescent="0.2">
      <c r="A30" s="460"/>
      <c r="B30" s="461"/>
      <c r="C30" s="466"/>
      <c r="D30" s="466"/>
      <c r="E30" s="467"/>
    </row>
    <row r="31" spans="1:5" x14ac:dyDescent="0.2">
      <c r="A31" s="695" t="s">
        <v>545</v>
      </c>
      <c r="B31" s="696"/>
      <c r="C31" s="445">
        <v>4500000000</v>
      </c>
      <c r="D31" s="445">
        <v>2016150842</v>
      </c>
      <c r="E31" s="446">
        <v>2016150842</v>
      </c>
    </row>
    <row r="32" spans="1:5" x14ac:dyDescent="0.2">
      <c r="A32" s="447"/>
      <c r="B32" s="448"/>
      <c r="C32" s="445"/>
      <c r="D32" s="445"/>
      <c r="E32" s="446"/>
    </row>
    <row r="33" spans="1:6" x14ac:dyDescent="0.2">
      <c r="A33" s="695" t="s">
        <v>546</v>
      </c>
      <c r="B33" s="696"/>
      <c r="C33" s="445">
        <v>1422672048</v>
      </c>
      <c r="D33" s="445">
        <v>3143205472</v>
      </c>
      <c r="E33" s="446">
        <v>3143205472</v>
      </c>
    </row>
    <row r="34" spans="1:6" x14ac:dyDescent="0.2">
      <c r="A34" s="453"/>
      <c r="B34" s="454"/>
      <c r="C34" s="451"/>
      <c r="D34" s="451"/>
      <c r="E34" s="452"/>
    </row>
    <row r="35" spans="1:6" ht="13.5" thickBot="1" x14ac:dyDescent="0.25">
      <c r="A35" s="697" t="s">
        <v>547</v>
      </c>
      <c r="B35" s="698"/>
      <c r="C35" s="464">
        <f>+C31-C33</f>
        <v>3077327952</v>
      </c>
      <c r="D35" s="464">
        <f t="shared" ref="D35:E35" si="3">+D31-D33</f>
        <v>-1127054630</v>
      </c>
      <c r="E35" s="465">
        <f t="shared" si="3"/>
        <v>-1127054630</v>
      </c>
    </row>
    <row r="36" spans="1:6" ht="13.5" thickBot="1" x14ac:dyDescent="0.25">
      <c r="A36" s="468"/>
      <c r="B36" s="469"/>
      <c r="C36" s="469"/>
      <c r="D36" s="469"/>
      <c r="E36" s="470"/>
    </row>
    <row r="37" spans="1:6" x14ac:dyDescent="0.2">
      <c r="A37" s="692"/>
      <c r="B37" s="692"/>
      <c r="C37" s="692"/>
      <c r="D37" s="692"/>
      <c r="E37" s="692"/>
    </row>
    <row r="38" spans="1:6" s="471" customFormat="1" ht="11.25" x14ac:dyDescent="0.2">
      <c r="A38" s="693"/>
      <c r="B38" s="693"/>
      <c r="C38" s="693"/>
      <c r="D38" s="693"/>
      <c r="E38" s="693"/>
    </row>
    <row r="39" spans="1:6" s="471" customFormat="1" ht="11.25" x14ac:dyDescent="0.2">
      <c r="A39" s="693"/>
      <c r="B39" s="693"/>
      <c r="C39" s="693"/>
      <c r="D39" s="693"/>
      <c r="E39" s="693"/>
    </row>
    <row r="40" spans="1:6" x14ac:dyDescent="0.2">
      <c r="B40" s="130"/>
      <c r="C40" s="130"/>
      <c r="D40" s="130"/>
      <c r="E40" s="130"/>
      <c r="F40" s="130"/>
    </row>
    <row r="41" spans="1:6" x14ac:dyDescent="0.2">
      <c r="B41" s="130"/>
      <c r="C41" s="130"/>
      <c r="D41" s="130"/>
      <c r="E41" s="130"/>
      <c r="F41" s="130"/>
    </row>
    <row r="42" spans="1:6" x14ac:dyDescent="0.2">
      <c r="A42" s="694" t="s">
        <v>120</v>
      </c>
      <c r="B42" s="694"/>
      <c r="C42" s="694"/>
      <c r="D42" s="694"/>
      <c r="E42" s="694"/>
      <c r="F42" s="472"/>
    </row>
    <row r="43" spans="1:6" x14ac:dyDescent="0.2">
      <c r="A43" s="694" t="s">
        <v>121</v>
      </c>
      <c r="B43" s="694"/>
      <c r="C43" s="694"/>
      <c r="D43" s="694"/>
      <c r="E43" s="694"/>
      <c r="F43" s="472"/>
    </row>
  </sheetData>
  <mergeCells count="23">
    <mergeCell ref="A8:E8"/>
    <mergeCell ref="A3:E3"/>
    <mergeCell ref="A4:E4"/>
    <mergeCell ref="A5:E5"/>
    <mergeCell ref="A6:E6"/>
    <mergeCell ref="A7:E7"/>
    <mergeCell ref="A35:B35"/>
    <mergeCell ref="A9:B9"/>
    <mergeCell ref="A11:B11"/>
    <mergeCell ref="A15:B15"/>
    <mergeCell ref="A19:B19"/>
    <mergeCell ref="A21:B21"/>
    <mergeCell ref="A23:B23"/>
    <mergeCell ref="A25:B25"/>
    <mergeCell ref="A27:B27"/>
    <mergeCell ref="A29:B29"/>
    <mergeCell ref="A31:B31"/>
    <mergeCell ref="A33:B33"/>
    <mergeCell ref="A37:E37"/>
    <mergeCell ref="A38:E38"/>
    <mergeCell ref="A39:E39"/>
    <mergeCell ref="A42:E42"/>
    <mergeCell ref="A43:E4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7"/>
  <sheetViews>
    <sheetView topLeftCell="A3" workbookViewId="0">
      <selection activeCell="J21" sqref="J21"/>
    </sheetView>
  </sheetViews>
  <sheetFormatPr baseColWidth="10" defaultRowHeight="12.75" x14ac:dyDescent="0.2"/>
  <cols>
    <col min="1" max="2" width="5.85546875" style="473" customWidth="1"/>
    <col min="3" max="3" width="7.5703125" style="473" customWidth="1"/>
    <col min="4" max="4" width="46.28515625" style="473" customWidth="1"/>
    <col min="5" max="6" width="14.7109375" style="473" bestFit="1" customWidth="1"/>
    <col min="7" max="7" width="15.7109375" style="473" bestFit="1" customWidth="1"/>
    <col min="8" max="16384" width="11.42578125" style="473"/>
  </cols>
  <sheetData>
    <row r="1" spans="1:7" s="546" customFormat="1" ht="13.5" hidden="1" customHeight="1" x14ac:dyDescent="0.2">
      <c r="A1" s="548" t="s">
        <v>181</v>
      </c>
      <c r="D1" s="548"/>
      <c r="E1" s="547"/>
      <c r="F1" s="547" t="s">
        <v>185</v>
      </c>
    </row>
    <row r="2" spans="1:7" ht="13.5" hidden="1" thickBot="1" x14ac:dyDescent="0.25">
      <c r="A2" s="544"/>
      <c r="B2" s="545"/>
      <c r="C2" s="545"/>
      <c r="D2" s="544"/>
      <c r="E2" s="543"/>
      <c r="F2" s="543"/>
    </row>
    <row r="3" spans="1:7" ht="18.75" x14ac:dyDescent="0.3">
      <c r="A3" s="729" t="s">
        <v>0</v>
      </c>
      <c r="B3" s="730"/>
      <c r="C3" s="730"/>
      <c r="D3" s="730"/>
      <c r="E3" s="730"/>
      <c r="F3" s="731"/>
    </row>
    <row r="4" spans="1:7" ht="15.75" x14ac:dyDescent="0.25">
      <c r="A4" s="732" t="s">
        <v>592</v>
      </c>
      <c r="B4" s="733"/>
      <c r="C4" s="733"/>
      <c r="D4" s="733"/>
      <c r="E4" s="733"/>
      <c r="F4" s="734"/>
    </row>
    <row r="5" spans="1:7" ht="15.75" x14ac:dyDescent="0.25">
      <c r="A5" s="732" t="s">
        <v>248</v>
      </c>
      <c r="B5" s="733"/>
      <c r="C5" s="733"/>
      <c r="D5" s="733"/>
      <c r="E5" s="733"/>
      <c r="F5" s="734"/>
    </row>
    <row r="6" spans="1:7" ht="15.75" customHeight="1" thickBot="1" x14ac:dyDescent="0.25">
      <c r="A6" s="735"/>
      <c r="B6" s="736"/>
      <c r="C6" s="736"/>
      <c r="D6" s="736"/>
      <c r="E6" s="736"/>
      <c r="F6" s="737"/>
    </row>
    <row r="7" spans="1:7" x14ac:dyDescent="0.2">
      <c r="A7" s="542"/>
      <c r="B7" s="541"/>
      <c r="C7" s="541"/>
      <c r="D7" s="540"/>
      <c r="E7" s="539"/>
      <c r="F7" s="538"/>
    </row>
    <row r="8" spans="1:7" x14ac:dyDescent="0.2">
      <c r="A8" s="537" t="s">
        <v>591</v>
      </c>
      <c r="B8" s="536"/>
      <c r="C8" s="536"/>
      <c r="D8" s="535"/>
      <c r="E8" s="534"/>
      <c r="F8" s="533">
        <v>32326993630</v>
      </c>
      <c r="G8" s="532"/>
    </row>
    <row r="9" spans="1:7" x14ac:dyDescent="0.2">
      <c r="A9" s="517"/>
      <c r="B9" s="516"/>
      <c r="C9" s="516"/>
      <c r="D9" s="516"/>
      <c r="E9" s="526"/>
      <c r="F9" s="514"/>
    </row>
    <row r="10" spans="1:7" x14ac:dyDescent="0.2">
      <c r="A10" s="528" t="s">
        <v>590</v>
      </c>
      <c r="B10" s="527"/>
      <c r="C10" s="527"/>
      <c r="D10" s="527"/>
      <c r="E10" s="531"/>
      <c r="F10" s="493">
        <f>+E11+E12+E13+E14+E15</f>
        <v>0</v>
      </c>
    </row>
    <row r="11" spans="1:7" x14ac:dyDescent="0.2">
      <c r="A11" s="523"/>
      <c r="B11" s="522" t="s">
        <v>589</v>
      </c>
      <c r="C11" s="522"/>
      <c r="D11" s="522"/>
      <c r="E11" s="530"/>
      <c r="F11" s="738"/>
    </row>
    <row r="12" spans="1:7" x14ac:dyDescent="0.2">
      <c r="A12" s="523"/>
      <c r="B12" s="522" t="s">
        <v>588</v>
      </c>
      <c r="C12" s="522"/>
      <c r="D12" s="522"/>
      <c r="E12" s="529"/>
      <c r="F12" s="739"/>
    </row>
    <row r="13" spans="1:7" x14ac:dyDescent="0.2">
      <c r="A13" s="523"/>
      <c r="B13" s="522" t="s">
        <v>587</v>
      </c>
      <c r="C13" s="522"/>
      <c r="D13" s="522"/>
      <c r="E13" s="524"/>
      <c r="F13" s="739"/>
    </row>
    <row r="14" spans="1:7" x14ac:dyDescent="0.2">
      <c r="A14" s="523"/>
      <c r="B14" s="522" t="s">
        <v>586</v>
      </c>
      <c r="C14" s="522"/>
      <c r="D14" s="522"/>
      <c r="E14" s="521">
        <v>0</v>
      </c>
      <c r="F14" s="739"/>
    </row>
    <row r="15" spans="1:7" x14ac:dyDescent="0.2">
      <c r="A15" s="523" t="s">
        <v>585</v>
      </c>
      <c r="B15" s="522"/>
      <c r="C15" s="522"/>
      <c r="D15" s="522"/>
      <c r="E15" s="529"/>
      <c r="F15" s="740"/>
    </row>
    <row r="16" spans="1:7" x14ac:dyDescent="0.2">
      <c r="A16" s="517"/>
      <c r="B16" s="516"/>
      <c r="C16" s="516"/>
      <c r="D16" s="516"/>
      <c r="E16" s="526"/>
      <c r="F16" s="514"/>
    </row>
    <row r="17" spans="1:6" x14ac:dyDescent="0.2">
      <c r="A17" s="528" t="s">
        <v>584</v>
      </c>
      <c r="B17" s="527"/>
      <c r="C17" s="527"/>
      <c r="D17" s="527"/>
      <c r="E17" s="526"/>
      <c r="F17" s="493">
        <f>+E18+E19+E20+E21</f>
        <v>2016150842</v>
      </c>
    </row>
    <row r="18" spans="1:6" x14ac:dyDescent="0.2">
      <c r="A18" s="523"/>
      <c r="B18" s="522" t="s">
        <v>583</v>
      </c>
      <c r="C18" s="522"/>
      <c r="D18" s="522"/>
      <c r="E18" s="525">
        <v>0</v>
      </c>
      <c r="F18" s="726"/>
    </row>
    <row r="19" spans="1:6" x14ac:dyDescent="0.2">
      <c r="A19" s="520"/>
      <c r="B19" s="519" t="s">
        <v>582</v>
      </c>
      <c r="C19" s="519"/>
      <c r="D19" s="519"/>
      <c r="E19" s="524"/>
      <c r="F19" s="727"/>
    </row>
    <row r="20" spans="1:6" x14ac:dyDescent="0.2">
      <c r="A20" s="523"/>
      <c r="B20" s="522" t="s">
        <v>581</v>
      </c>
      <c r="C20" s="522"/>
      <c r="D20" s="522"/>
      <c r="E20" s="521">
        <v>2016150842</v>
      </c>
      <c r="F20" s="727"/>
    </row>
    <row r="21" spans="1:6" x14ac:dyDescent="0.2">
      <c r="A21" s="520" t="s">
        <v>580</v>
      </c>
      <c r="B21" s="519"/>
      <c r="C21" s="519"/>
      <c r="D21" s="519"/>
      <c r="E21" s="518"/>
      <c r="F21" s="728"/>
    </row>
    <row r="22" spans="1:6" x14ac:dyDescent="0.2">
      <c r="A22" s="517"/>
      <c r="B22" s="516"/>
      <c r="C22" s="516"/>
      <c r="D22" s="516"/>
      <c r="E22" s="515"/>
      <c r="F22" s="514"/>
    </row>
    <row r="23" spans="1:6" ht="13.5" thickBot="1" x14ac:dyDescent="0.25">
      <c r="A23" s="513" t="s">
        <v>579</v>
      </c>
      <c r="B23" s="512"/>
      <c r="C23" s="512"/>
      <c r="D23" s="512"/>
      <c r="E23" s="511"/>
      <c r="F23" s="510">
        <f>+F8+F10-F17</f>
        <v>30310842788</v>
      </c>
    </row>
    <row r="24" spans="1:6" x14ac:dyDescent="0.2">
      <c r="A24" s="476"/>
      <c r="B24" s="476"/>
      <c r="C24" s="476"/>
      <c r="D24" s="476"/>
      <c r="E24" s="476"/>
      <c r="F24" s="476"/>
    </row>
    <row r="25" spans="1:6" ht="13.5" thickBot="1" x14ac:dyDescent="0.25">
      <c r="A25" s="476"/>
      <c r="B25" s="476"/>
      <c r="C25" s="476"/>
      <c r="D25" s="476"/>
      <c r="E25" s="476"/>
      <c r="F25" s="476"/>
    </row>
    <row r="26" spans="1:6" ht="18.75" x14ac:dyDescent="0.3">
      <c r="A26" s="719" t="s">
        <v>0</v>
      </c>
      <c r="B26" s="720"/>
      <c r="C26" s="720"/>
      <c r="D26" s="720"/>
      <c r="E26" s="720"/>
      <c r="F26" s="721"/>
    </row>
    <row r="27" spans="1:6" ht="15" x14ac:dyDescent="0.25">
      <c r="A27" s="722" t="s">
        <v>578</v>
      </c>
      <c r="B27" s="723"/>
      <c r="C27" s="723"/>
      <c r="D27" s="723"/>
      <c r="E27" s="723"/>
      <c r="F27" s="724"/>
    </row>
    <row r="28" spans="1:6" ht="15" x14ac:dyDescent="0.25">
      <c r="A28" s="722" t="s">
        <v>248</v>
      </c>
      <c r="B28" s="723"/>
      <c r="C28" s="723"/>
      <c r="D28" s="723"/>
      <c r="E28" s="723"/>
      <c r="F28" s="724"/>
    </row>
    <row r="29" spans="1:6" ht="15.75" thickBot="1" x14ac:dyDescent="0.3">
      <c r="A29" s="509"/>
      <c r="B29" s="508"/>
      <c r="C29" s="508"/>
      <c r="D29" s="508"/>
      <c r="E29" s="507"/>
      <c r="F29" s="506"/>
    </row>
    <row r="30" spans="1:6" x14ac:dyDescent="0.2">
      <c r="A30" s="485" t="s">
        <v>577</v>
      </c>
      <c r="B30" s="505"/>
      <c r="C30" s="505"/>
      <c r="D30" s="505"/>
      <c r="E30" s="504"/>
      <c r="F30" s="503">
        <v>32634915027</v>
      </c>
    </row>
    <row r="31" spans="1:6" x14ac:dyDescent="0.2">
      <c r="A31" s="496"/>
      <c r="B31" s="495"/>
      <c r="C31" s="498"/>
      <c r="D31" s="498"/>
      <c r="E31" s="497"/>
      <c r="F31" s="482"/>
    </row>
    <row r="32" spans="1:6" x14ac:dyDescent="0.2">
      <c r="A32" s="496" t="s">
        <v>576</v>
      </c>
      <c r="B32" s="495"/>
      <c r="C32" s="495"/>
      <c r="D32" s="495"/>
      <c r="E32" s="494"/>
      <c r="F32" s="493">
        <f>SUM(E33:E51)</f>
        <v>5921850822</v>
      </c>
    </row>
    <row r="33" spans="1:6" x14ac:dyDescent="0.2">
      <c r="A33" s="489"/>
      <c r="B33" s="488" t="s">
        <v>575</v>
      </c>
      <c r="C33" s="488"/>
      <c r="D33" s="488"/>
      <c r="E33" s="502">
        <v>23787411</v>
      </c>
      <c r="F33" s="492"/>
    </row>
    <row r="34" spans="1:6" x14ac:dyDescent="0.2">
      <c r="A34" s="489"/>
      <c r="B34" s="488" t="s">
        <v>574</v>
      </c>
      <c r="C34" s="488"/>
      <c r="D34" s="488"/>
      <c r="E34" s="502">
        <v>649816</v>
      </c>
      <c r="F34" s="490"/>
    </row>
    <row r="35" spans="1:6" x14ac:dyDescent="0.2">
      <c r="A35" s="489"/>
      <c r="B35" s="488" t="s">
        <v>573</v>
      </c>
      <c r="C35" s="488"/>
      <c r="D35" s="488"/>
      <c r="E35" s="502">
        <v>107751</v>
      </c>
      <c r="F35" s="490"/>
    </row>
    <row r="36" spans="1:6" x14ac:dyDescent="0.2">
      <c r="A36" s="489"/>
      <c r="B36" s="488" t="s">
        <v>572</v>
      </c>
      <c r="C36" s="488"/>
      <c r="D36" s="488"/>
      <c r="E36" s="502">
        <v>0</v>
      </c>
      <c r="F36" s="490"/>
    </row>
    <row r="37" spans="1:6" x14ac:dyDescent="0.2">
      <c r="A37" s="489"/>
      <c r="B37" s="488" t="s">
        <v>571</v>
      </c>
      <c r="C37" s="488"/>
      <c r="D37" s="488"/>
      <c r="E37" s="502">
        <v>0</v>
      </c>
      <c r="F37" s="490"/>
    </row>
    <row r="38" spans="1:6" x14ac:dyDescent="0.2">
      <c r="A38" s="489"/>
      <c r="B38" s="488" t="s">
        <v>570</v>
      </c>
      <c r="C38" s="488"/>
      <c r="D38" s="488"/>
      <c r="E38" s="502">
        <v>8705867</v>
      </c>
      <c r="F38" s="490"/>
    </row>
    <row r="39" spans="1:6" x14ac:dyDescent="0.2">
      <c r="A39" s="489"/>
      <c r="B39" s="488" t="s">
        <v>569</v>
      </c>
      <c r="C39" s="488"/>
      <c r="D39" s="488"/>
      <c r="E39" s="502">
        <v>0</v>
      </c>
      <c r="F39" s="490"/>
    </row>
    <row r="40" spans="1:6" x14ac:dyDescent="0.2">
      <c r="A40" s="489"/>
      <c r="B40" s="488" t="s">
        <v>568</v>
      </c>
      <c r="C40" s="488"/>
      <c r="D40" s="488"/>
      <c r="E40" s="502">
        <v>1647000</v>
      </c>
      <c r="F40" s="490"/>
    </row>
    <row r="41" spans="1:6" x14ac:dyDescent="0.2">
      <c r="A41" s="489"/>
      <c r="B41" s="488" t="s">
        <v>567</v>
      </c>
      <c r="C41" s="488"/>
      <c r="D41" s="488"/>
      <c r="E41" s="502">
        <v>25573849</v>
      </c>
      <c r="F41" s="490"/>
    </row>
    <row r="42" spans="1:6" x14ac:dyDescent="0.2">
      <c r="A42" s="489"/>
      <c r="B42" s="488" t="s">
        <v>566</v>
      </c>
      <c r="C42" s="488"/>
      <c r="D42" s="488"/>
      <c r="E42" s="502">
        <v>606455239</v>
      </c>
      <c r="F42" s="490"/>
    </row>
    <row r="43" spans="1:6" x14ac:dyDescent="0.2">
      <c r="A43" s="489"/>
      <c r="B43" s="488" t="s">
        <v>565</v>
      </c>
      <c r="C43" s="488"/>
      <c r="D43" s="488"/>
      <c r="E43" s="502">
        <v>270971057</v>
      </c>
      <c r="F43" s="490"/>
    </row>
    <row r="44" spans="1:6" x14ac:dyDescent="0.2">
      <c r="A44" s="489"/>
      <c r="B44" s="488" t="s">
        <v>564</v>
      </c>
      <c r="C44" s="488"/>
      <c r="D44" s="488"/>
      <c r="E44" s="501">
        <v>0</v>
      </c>
      <c r="F44" s="490"/>
    </row>
    <row r="45" spans="1:6" x14ac:dyDescent="0.2">
      <c r="A45" s="489"/>
      <c r="B45" s="488" t="s">
        <v>563</v>
      </c>
      <c r="C45" s="488"/>
      <c r="D45" s="488"/>
      <c r="E45" s="501">
        <v>0</v>
      </c>
      <c r="F45" s="490"/>
    </row>
    <row r="46" spans="1:6" x14ac:dyDescent="0.2">
      <c r="A46" s="489"/>
      <c r="B46" s="488" t="s">
        <v>562</v>
      </c>
      <c r="C46" s="488"/>
      <c r="D46" s="488"/>
      <c r="E46" s="501">
        <v>0</v>
      </c>
      <c r="F46" s="490"/>
    </row>
    <row r="47" spans="1:6" x14ac:dyDescent="0.2">
      <c r="A47" s="489"/>
      <c r="B47" s="488" t="s">
        <v>561</v>
      </c>
      <c r="C47" s="488"/>
      <c r="D47" s="488"/>
      <c r="E47" s="501">
        <v>0</v>
      </c>
      <c r="F47" s="490"/>
    </row>
    <row r="48" spans="1:6" x14ac:dyDescent="0.2">
      <c r="A48" s="489"/>
      <c r="B48" s="488" t="s">
        <v>560</v>
      </c>
      <c r="C48" s="488"/>
      <c r="D48" s="488"/>
      <c r="E48" s="501">
        <v>0</v>
      </c>
      <c r="F48" s="490"/>
    </row>
    <row r="49" spans="1:7" x14ac:dyDescent="0.2">
      <c r="A49" s="489"/>
      <c r="B49" s="488" t="s">
        <v>559</v>
      </c>
      <c r="C49" s="488"/>
      <c r="D49" s="488"/>
      <c r="E49" s="501">
        <v>3143205472</v>
      </c>
      <c r="F49" s="490"/>
    </row>
    <row r="50" spans="1:7" x14ac:dyDescent="0.2">
      <c r="A50" s="489"/>
      <c r="B50" s="488" t="s">
        <v>558</v>
      </c>
      <c r="C50" s="488"/>
      <c r="D50" s="488"/>
      <c r="E50" s="501">
        <v>1840747360</v>
      </c>
      <c r="F50" s="490"/>
    </row>
    <row r="51" spans="1:7" x14ac:dyDescent="0.2">
      <c r="A51" s="489" t="s">
        <v>557</v>
      </c>
      <c r="B51" s="488"/>
      <c r="C51" s="488"/>
      <c r="D51" s="488"/>
      <c r="E51" s="500"/>
      <c r="F51" s="499"/>
    </row>
    <row r="52" spans="1:7" x14ac:dyDescent="0.2">
      <c r="A52" s="496"/>
      <c r="B52" s="495"/>
      <c r="C52" s="498"/>
      <c r="D52" s="498"/>
      <c r="E52" s="497"/>
      <c r="F52" s="482"/>
    </row>
    <row r="53" spans="1:7" x14ac:dyDescent="0.2">
      <c r="A53" s="496" t="s">
        <v>556</v>
      </c>
      <c r="B53" s="495"/>
      <c r="C53" s="495"/>
      <c r="D53" s="495"/>
      <c r="E53" s="494"/>
      <c r="F53" s="493">
        <f>SUM(E54:E60)</f>
        <v>218552379</v>
      </c>
    </row>
    <row r="54" spans="1:7" x14ac:dyDescent="0.2">
      <c r="A54" s="489"/>
      <c r="B54" s="488" t="s">
        <v>555</v>
      </c>
      <c r="C54" s="488"/>
      <c r="D54" s="488"/>
      <c r="E54" s="487">
        <v>218552379</v>
      </c>
      <c r="F54" s="492"/>
    </row>
    <row r="55" spans="1:7" x14ac:dyDescent="0.2">
      <c r="A55" s="489"/>
      <c r="B55" s="488" t="s">
        <v>554</v>
      </c>
      <c r="C55" s="488"/>
      <c r="D55" s="488"/>
      <c r="E55" s="487">
        <v>0</v>
      </c>
      <c r="F55" s="490"/>
    </row>
    <row r="56" spans="1:7" x14ac:dyDescent="0.2">
      <c r="A56" s="489"/>
      <c r="B56" s="488" t="s">
        <v>553</v>
      </c>
      <c r="C56" s="488"/>
      <c r="D56" s="488"/>
      <c r="E56" s="487">
        <v>0</v>
      </c>
      <c r="F56" s="490"/>
    </row>
    <row r="57" spans="1:7" x14ac:dyDescent="0.2">
      <c r="A57" s="489"/>
      <c r="B57" s="488" t="s">
        <v>552</v>
      </c>
      <c r="C57" s="488"/>
      <c r="D57" s="488"/>
      <c r="E57" s="487">
        <v>0</v>
      </c>
      <c r="F57" s="490"/>
    </row>
    <row r="58" spans="1:7" x14ac:dyDescent="0.2">
      <c r="A58" s="489"/>
      <c r="B58" s="488" t="s">
        <v>551</v>
      </c>
      <c r="C58" s="488"/>
      <c r="D58" s="488"/>
      <c r="E58" s="487">
        <v>0</v>
      </c>
      <c r="F58" s="490"/>
    </row>
    <row r="59" spans="1:7" x14ac:dyDescent="0.2">
      <c r="A59" s="489"/>
      <c r="B59" s="488" t="s">
        <v>550</v>
      </c>
      <c r="C59" s="488"/>
      <c r="D59" s="488"/>
      <c r="E59" s="491" t="s">
        <v>537</v>
      </c>
      <c r="F59" s="490"/>
    </row>
    <row r="60" spans="1:7" x14ac:dyDescent="0.2">
      <c r="A60" s="489" t="s">
        <v>549</v>
      </c>
      <c r="B60" s="488"/>
      <c r="C60" s="488"/>
      <c r="D60" s="488"/>
      <c r="E60" s="487">
        <v>0</v>
      </c>
      <c r="F60" s="486"/>
    </row>
    <row r="61" spans="1:7" x14ac:dyDescent="0.2">
      <c r="A61" s="485"/>
      <c r="B61" s="484"/>
      <c r="C61" s="484"/>
      <c r="D61" s="484"/>
      <c r="E61" s="483"/>
      <c r="F61" s="482"/>
    </row>
    <row r="62" spans="1:7" ht="13.5" thickBot="1" x14ac:dyDescent="0.25">
      <c r="A62" s="481" t="s">
        <v>548</v>
      </c>
      <c r="B62" s="480"/>
      <c r="C62" s="480"/>
      <c r="D62" s="480"/>
      <c r="E62" s="479"/>
      <c r="F62" s="478">
        <f>+F30-F32+F53</f>
        <v>26931616584</v>
      </c>
      <c r="G62" s="477"/>
    </row>
    <row r="63" spans="1:7" x14ac:dyDescent="0.2">
      <c r="A63" s="476"/>
      <c r="B63" s="476"/>
      <c r="C63" s="476"/>
      <c r="D63" s="476"/>
      <c r="E63" s="476"/>
      <c r="F63" s="476"/>
    </row>
    <row r="64" spans="1:7" x14ac:dyDescent="0.2">
      <c r="A64" s="475"/>
      <c r="B64" s="475"/>
      <c r="C64" s="475"/>
      <c r="D64" s="475"/>
      <c r="E64" s="475"/>
      <c r="F64" s="475"/>
    </row>
    <row r="65" spans="1:6" x14ac:dyDescent="0.2">
      <c r="C65" s="474"/>
      <c r="F65" s="474"/>
    </row>
    <row r="66" spans="1:6" x14ac:dyDescent="0.2">
      <c r="A66" s="725" t="s">
        <v>120</v>
      </c>
      <c r="B66" s="725"/>
      <c r="C66" s="725"/>
      <c r="D66" s="725"/>
      <c r="E66" s="725"/>
      <c r="F66" s="725"/>
    </row>
    <row r="67" spans="1:6" x14ac:dyDescent="0.2">
      <c r="A67" s="725" t="s">
        <v>121</v>
      </c>
      <c r="B67" s="725"/>
      <c r="C67" s="725"/>
      <c r="D67" s="725"/>
      <c r="E67" s="725"/>
      <c r="F67" s="725"/>
    </row>
  </sheetData>
  <mergeCells count="11">
    <mergeCell ref="F18:F21"/>
    <mergeCell ref="A3:F3"/>
    <mergeCell ref="A4:F4"/>
    <mergeCell ref="A5:F5"/>
    <mergeCell ref="A6:F6"/>
    <mergeCell ref="F11:F15"/>
    <mergeCell ref="A26:F26"/>
    <mergeCell ref="A27:F27"/>
    <mergeCell ref="A28:F28"/>
    <mergeCell ref="A66:F66"/>
    <mergeCell ref="A67:F67"/>
  </mergeCells>
  <printOptions horizontalCentered="1"/>
  <pageMargins left="0.11811023622047245" right="0.11811023622047245" top="0.15748031496062992" bottom="0.15748031496062992" header="0.31496062992125984" footer="0.31496062992125984"/>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5"/>
  <sheetViews>
    <sheetView zoomScaleNormal="100" workbookViewId="0">
      <selection activeCell="B12" sqref="B12"/>
    </sheetView>
  </sheetViews>
  <sheetFormatPr baseColWidth="10" defaultRowHeight="12.75" x14ac:dyDescent="0.2"/>
  <cols>
    <col min="1" max="1" width="53" customWidth="1"/>
    <col min="2" max="2" width="17" style="51" customWidth="1"/>
    <col min="3" max="3" width="15.42578125" style="51" customWidth="1"/>
    <col min="4" max="4" width="3.140625" customWidth="1"/>
    <col min="5" max="5" width="48.42578125" customWidth="1"/>
    <col min="6" max="6" width="17.42578125" style="51" bestFit="1" customWidth="1"/>
    <col min="7" max="7" width="15" style="51" bestFit="1" customWidth="1"/>
    <col min="8" max="8" width="11.42578125" customWidth="1"/>
    <col min="9" max="9" width="14.5703125" bestFit="1" customWidth="1"/>
  </cols>
  <sheetData>
    <row r="1" spans="1:9" ht="17.25" customHeight="1" x14ac:dyDescent="0.2">
      <c r="A1" s="562" t="s">
        <v>0</v>
      </c>
      <c r="B1" s="563"/>
      <c r="C1" s="563"/>
      <c r="D1" s="563"/>
      <c r="E1" s="563"/>
      <c r="F1" s="563"/>
      <c r="G1" s="564"/>
    </row>
    <row r="2" spans="1:9" ht="17.25" customHeight="1" x14ac:dyDescent="0.2">
      <c r="A2" s="565" t="s">
        <v>1</v>
      </c>
      <c r="B2" s="566"/>
      <c r="C2" s="566"/>
      <c r="D2" s="566"/>
      <c r="E2" s="566"/>
      <c r="F2" s="566"/>
      <c r="G2" s="567"/>
    </row>
    <row r="3" spans="1:9" ht="17.25" customHeight="1" x14ac:dyDescent="0.2">
      <c r="A3" s="568" t="s">
        <v>122</v>
      </c>
      <c r="B3" s="569"/>
      <c r="C3" s="569"/>
      <c r="D3" s="569"/>
      <c r="E3" s="569"/>
      <c r="F3" s="569"/>
      <c r="G3" s="570"/>
    </row>
    <row r="4" spans="1:9" ht="24.75" customHeight="1" thickBot="1" x14ac:dyDescent="0.25">
      <c r="A4" s="571"/>
      <c r="B4" s="572"/>
      <c r="C4" s="572"/>
      <c r="D4" s="572"/>
      <c r="E4" s="572"/>
      <c r="F4" s="572"/>
      <c r="G4" s="573"/>
    </row>
    <row r="5" spans="1:9" ht="22.5" customHeight="1" x14ac:dyDescent="0.2">
      <c r="A5" s="1" t="s">
        <v>2</v>
      </c>
      <c r="B5" s="2">
        <v>2017</v>
      </c>
      <c r="C5" s="2">
        <v>2016</v>
      </c>
      <c r="D5" s="3"/>
      <c r="E5" s="4" t="s">
        <v>2</v>
      </c>
      <c r="F5" s="2">
        <v>2017</v>
      </c>
      <c r="G5" s="5">
        <v>2016</v>
      </c>
    </row>
    <row r="6" spans="1:9" ht="12" customHeight="1" x14ac:dyDescent="0.2">
      <c r="A6" s="6" t="s">
        <v>3</v>
      </c>
      <c r="B6" s="7"/>
      <c r="C6" s="7"/>
      <c r="D6" s="8"/>
      <c r="E6" s="9" t="s">
        <v>4</v>
      </c>
      <c r="F6" s="7"/>
      <c r="G6" s="10"/>
      <c r="H6" s="11"/>
    </row>
    <row r="7" spans="1:9" x14ac:dyDescent="0.2">
      <c r="A7" s="12" t="s">
        <v>5</v>
      </c>
      <c r="B7" s="13"/>
      <c r="C7" s="14"/>
      <c r="D7" s="15"/>
      <c r="E7" s="16" t="s">
        <v>6</v>
      </c>
      <c r="F7" s="14"/>
      <c r="G7" s="17"/>
      <c r="H7" s="11"/>
    </row>
    <row r="8" spans="1:9" ht="25.5" x14ac:dyDescent="0.2">
      <c r="A8" s="18" t="s">
        <v>7</v>
      </c>
      <c r="B8" s="19">
        <f>SUM(B9:B15)</f>
        <v>5117777535</v>
      </c>
      <c r="C8" s="19">
        <f>SUM(C9:C15)</f>
        <v>4381579475</v>
      </c>
      <c r="D8" s="20"/>
      <c r="E8" s="21" t="s">
        <v>8</v>
      </c>
      <c r="F8" s="19">
        <f>SUM(F9:F17)</f>
        <v>4243350438</v>
      </c>
      <c r="G8" s="22">
        <f>SUM(G9:G17)</f>
        <v>5154110090</v>
      </c>
      <c r="H8" s="11"/>
      <c r="I8" s="36"/>
    </row>
    <row r="9" spans="1:9" x14ac:dyDescent="0.2">
      <c r="A9" s="23" t="s">
        <v>9</v>
      </c>
      <c r="B9" s="19">
        <v>16495620</v>
      </c>
      <c r="C9" s="19">
        <v>6678820</v>
      </c>
      <c r="D9" s="20"/>
      <c r="E9" s="21" t="s">
        <v>10</v>
      </c>
      <c r="F9" s="19">
        <v>148957622</v>
      </c>
      <c r="G9" s="22">
        <v>77108654</v>
      </c>
      <c r="H9" s="11"/>
    </row>
    <row r="10" spans="1:9" x14ac:dyDescent="0.2">
      <c r="A10" s="23" t="s">
        <v>11</v>
      </c>
      <c r="B10" s="19">
        <v>3733987038</v>
      </c>
      <c r="C10" s="19">
        <v>3556557118</v>
      </c>
      <c r="D10" s="20"/>
      <c r="E10" s="21" t="s">
        <v>12</v>
      </c>
      <c r="F10" s="19">
        <v>1151466796</v>
      </c>
      <c r="G10" s="22">
        <v>1184781254</v>
      </c>
      <c r="H10" s="11"/>
    </row>
    <row r="11" spans="1:9" ht="25.5" x14ac:dyDescent="0.2">
      <c r="A11" s="23" t="s">
        <v>13</v>
      </c>
      <c r="B11" s="19">
        <v>0</v>
      </c>
      <c r="C11" s="19">
        <v>0</v>
      </c>
      <c r="D11" s="20"/>
      <c r="E11" s="21" t="s">
        <v>14</v>
      </c>
      <c r="F11" s="19">
        <v>41117159</v>
      </c>
      <c r="G11" s="22">
        <v>324418064</v>
      </c>
      <c r="H11" s="11"/>
    </row>
    <row r="12" spans="1:9" ht="25.5" x14ac:dyDescent="0.2">
      <c r="A12" s="23" t="s">
        <v>15</v>
      </c>
      <c r="B12" s="19">
        <v>714201206</v>
      </c>
      <c r="C12" s="19">
        <v>223042614</v>
      </c>
      <c r="D12" s="20"/>
      <c r="E12" s="21" t="s">
        <v>16</v>
      </c>
      <c r="F12" s="19">
        <v>86481384</v>
      </c>
      <c r="G12" s="22">
        <v>87192066</v>
      </c>
      <c r="H12" s="11"/>
    </row>
    <row r="13" spans="1:9" ht="25.5" x14ac:dyDescent="0.2">
      <c r="A13" s="23" t="s">
        <v>17</v>
      </c>
      <c r="B13" s="19">
        <v>624981300</v>
      </c>
      <c r="C13" s="19">
        <v>556464370</v>
      </c>
      <c r="D13" s="20"/>
      <c r="E13" s="21" t="s">
        <v>18</v>
      </c>
      <c r="F13" s="19">
        <v>565549876</v>
      </c>
      <c r="G13" s="22">
        <v>950671970</v>
      </c>
      <c r="H13" s="11"/>
    </row>
    <row r="14" spans="1:9" ht="25.5" x14ac:dyDescent="0.2">
      <c r="A14" s="23" t="s">
        <v>19</v>
      </c>
      <c r="B14" s="19">
        <v>28112371</v>
      </c>
      <c r="C14" s="19">
        <v>38836553</v>
      </c>
      <c r="D14" s="20"/>
      <c r="E14" s="21" t="s">
        <v>20</v>
      </c>
      <c r="F14" s="19">
        <v>1089634</v>
      </c>
      <c r="G14" s="22">
        <v>857634</v>
      </c>
      <c r="H14" s="11"/>
    </row>
    <row r="15" spans="1:9" ht="25.5" x14ac:dyDescent="0.2">
      <c r="A15" s="23" t="s">
        <v>21</v>
      </c>
      <c r="B15" s="19">
        <v>0</v>
      </c>
      <c r="C15" s="19">
        <v>0</v>
      </c>
      <c r="D15" s="20"/>
      <c r="E15" s="21" t="s">
        <v>22</v>
      </c>
      <c r="F15" s="19">
        <v>1489749869</v>
      </c>
      <c r="G15" s="22">
        <v>1519767047</v>
      </c>
      <c r="H15" s="11"/>
    </row>
    <row r="16" spans="1:9" ht="25.5" x14ac:dyDescent="0.2">
      <c r="A16" s="18" t="s">
        <v>23</v>
      </c>
      <c r="B16" s="19">
        <f>SUM(B17:B23)</f>
        <v>1620355464</v>
      </c>
      <c r="C16" s="19">
        <f>SUM(C17:C23)</f>
        <v>1869627208</v>
      </c>
      <c r="D16" s="20"/>
      <c r="E16" s="21" t="s">
        <v>24</v>
      </c>
      <c r="F16" s="19">
        <v>7278330</v>
      </c>
      <c r="G16" s="22">
        <v>7106412</v>
      </c>
      <c r="H16" s="11"/>
    </row>
    <row r="17" spans="1:9" x14ac:dyDescent="0.2">
      <c r="A17" s="23" t="s">
        <v>25</v>
      </c>
      <c r="B17" s="19">
        <v>0</v>
      </c>
      <c r="C17" s="19">
        <v>0</v>
      </c>
      <c r="D17" s="20"/>
      <c r="E17" s="21" t="s">
        <v>26</v>
      </c>
      <c r="F17" s="19">
        <v>751659768</v>
      </c>
      <c r="G17" s="22">
        <v>1002206989</v>
      </c>
      <c r="H17" s="11"/>
    </row>
    <row r="18" spans="1:9" x14ac:dyDescent="0.2">
      <c r="A18" s="23" t="s">
        <v>27</v>
      </c>
      <c r="B18" s="19">
        <v>0</v>
      </c>
      <c r="C18" s="19">
        <v>0</v>
      </c>
      <c r="D18" s="20"/>
      <c r="E18" s="21" t="s">
        <v>28</v>
      </c>
      <c r="F18" s="19">
        <f>+F19+F20+F21</f>
        <v>1260687038</v>
      </c>
      <c r="G18" s="22">
        <f>+G19+G20+G21</f>
        <v>2355970029</v>
      </c>
      <c r="H18" s="11"/>
    </row>
    <row r="19" spans="1:9" ht="25.5" x14ac:dyDescent="0.2">
      <c r="A19" s="23" t="s">
        <v>29</v>
      </c>
      <c r="B19" s="19">
        <v>494817658</v>
      </c>
      <c r="C19" s="19">
        <v>917974911</v>
      </c>
      <c r="D19" s="20"/>
      <c r="E19" s="21" t="s">
        <v>30</v>
      </c>
      <c r="F19" s="19">
        <v>1260687038</v>
      </c>
      <c r="G19" s="22">
        <v>2355970029</v>
      </c>
      <c r="H19" s="11"/>
    </row>
    <row r="20" spans="1:9" ht="25.5" x14ac:dyDescent="0.2">
      <c r="A20" s="23" t="s">
        <v>31</v>
      </c>
      <c r="B20" s="19">
        <v>127000281</v>
      </c>
      <c r="C20" s="19">
        <v>119994209</v>
      </c>
      <c r="D20" s="20"/>
      <c r="E20" s="21" t="s">
        <v>32</v>
      </c>
      <c r="F20" s="19">
        <v>0</v>
      </c>
      <c r="G20" s="22">
        <v>0</v>
      </c>
      <c r="H20" s="11"/>
    </row>
    <row r="21" spans="1:9" x14ac:dyDescent="0.2">
      <c r="A21" s="23" t="s">
        <v>33</v>
      </c>
      <c r="B21" s="19">
        <v>994405282</v>
      </c>
      <c r="C21" s="19">
        <v>827525845</v>
      </c>
      <c r="D21" s="20"/>
      <c r="E21" s="21" t="s">
        <v>34</v>
      </c>
      <c r="F21" s="19">
        <v>0</v>
      </c>
      <c r="G21" s="22">
        <v>0</v>
      </c>
      <c r="H21" s="11"/>
    </row>
    <row r="22" spans="1:9" ht="25.5" x14ac:dyDescent="0.2">
      <c r="A22" s="23" t="s">
        <v>35</v>
      </c>
      <c r="B22" s="19">
        <v>0</v>
      </c>
      <c r="C22" s="19">
        <v>0</v>
      </c>
      <c r="D22" s="20"/>
      <c r="E22" s="21" t="s">
        <v>36</v>
      </c>
      <c r="F22" s="19">
        <f>+F23+F24</f>
        <v>164828159</v>
      </c>
      <c r="G22" s="22">
        <f>+G23+G24</f>
        <v>487182990</v>
      </c>
      <c r="H22" s="11"/>
      <c r="I22" s="36"/>
    </row>
    <row r="23" spans="1:9" ht="25.5" x14ac:dyDescent="0.2">
      <c r="A23" s="23" t="s">
        <v>37</v>
      </c>
      <c r="B23" s="19">
        <v>4132243</v>
      </c>
      <c r="C23" s="19">
        <v>4132243</v>
      </c>
      <c r="D23" s="20"/>
      <c r="E23" s="21" t="s">
        <v>38</v>
      </c>
      <c r="F23" s="19">
        <v>164828159</v>
      </c>
      <c r="G23" s="22">
        <v>487182990</v>
      </c>
      <c r="H23" s="11"/>
    </row>
    <row r="24" spans="1:9" ht="25.5" x14ac:dyDescent="0.2">
      <c r="A24" s="23" t="s">
        <v>39</v>
      </c>
      <c r="B24" s="19">
        <f>SUM(B25:B29)</f>
        <v>1090001867</v>
      </c>
      <c r="C24" s="19">
        <f>SUM(C25:C29)</f>
        <v>865874851</v>
      </c>
      <c r="D24" s="20"/>
      <c r="E24" s="21" t="s">
        <v>40</v>
      </c>
      <c r="F24" s="19">
        <v>0</v>
      </c>
      <c r="G24" s="22">
        <v>0</v>
      </c>
      <c r="H24" s="11"/>
    </row>
    <row r="25" spans="1:9" ht="25.5" x14ac:dyDescent="0.2">
      <c r="A25" s="23" t="s">
        <v>41</v>
      </c>
      <c r="B25" s="19">
        <v>856808754</v>
      </c>
      <c r="C25" s="19">
        <v>647347911</v>
      </c>
      <c r="D25" s="20"/>
      <c r="E25" s="21" t="s">
        <v>42</v>
      </c>
      <c r="F25" s="19">
        <v>0</v>
      </c>
      <c r="G25" s="22">
        <v>0</v>
      </c>
      <c r="H25" s="11"/>
    </row>
    <row r="26" spans="1:9" ht="25.5" x14ac:dyDescent="0.2">
      <c r="A26" s="23" t="s">
        <v>43</v>
      </c>
      <c r="B26" s="19">
        <v>0</v>
      </c>
      <c r="C26" s="19">
        <v>0</v>
      </c>
      <c r="D26" s="20"/>
      <c r="E26" s="21" t="s">
        <v>44</v>
      </c>
      <c r="F26" s="19">
        <f>+F27+F28+F29</f>
        <v>127050398</v>
      </c>
      <c r="G26" s="22">
        <f>+G27+G28+G29</f>
        <v>120062545</v>
      </c>
      <c r="H26" s="11"/>
      <c r="I26" s="36"/>
    </row>
    <row r="27" spans="1:9" ht="25.5" x14ac:dyDescent="0.2">
      <c r="A27" s="23" t="s">
        <v>45</v>
      </c>
      <c r="B27" s="19">
        <v>0</v>
      </c>
      <c r="C27" s="19">
        <v>0</v>
      </c>
      <c r="D27" s="20"/>
      <c r="E27" s="21" t="s">
        <v>46</v>
      </c>
      <c r="F27" s="19">
        <v>0</v>
      </c>
      <c r="G27" s="22">
        <v>0</v>
      </c>
      <c r="H27" s="11"/>
    </row>
    <row r="28" spans="1:9" ht="25.5" x14ac:dyDescent="0.2">
      <c r="A28" s="23" t="s">
        <v>47</v>
      </c>
      <c r="B28" s="19">
        <v>233065655</v>
      </c>
      <c r="C28" s="19">
        <v>218399482</v>
      </c>
      <c r="D28" s="20"/>
      <c r="E28" s="21" t="s">
        <v>48</v>
      </c>
      <c r="F28" s="19">
        <v>0</v>
      </c>
      <c r="G28" s="22">
        <v>0</v>
      </c>
      <c r="H28" s="11"/>
    </row>
    <row r="29" spans="1:9" ht="25.5" x14ac:dyDescent="0.2">
      <c r="A29" s="23" t="s">
        <v>49</v>
      </c>
      <c r="B29" s="19">
        <v>127458</v>
      </c>
      <c r="C29" s="19">
        <v>127458</v>
      </c>
      <c r="D29" s="20"/>
      <c r="E29" s="21" t="s">
        <v>50</v>
      </c>
      <c r="F29" s="19">
        <v>127050398</v>
      </c>
      <c r="G29" s="22">
        <v>120062545</v>
      </c>
      <c r="H29" s="11"/>
    </row>
    <row r="30" spans="1:9" ht="25.5" x14ac:dyDescent="0.2">
      <c r="A30" s="23" t="s">
        <v>51</v>
      </c>
      <c r="B30" s="19">
        <f>SUM(B31:B35)</f>
        <v>0</v>
      </c>
      <c r="C30" s="19">
        <f>SUM(C31:C35)</f>
        <v>0</v>
      </c>
      <c r="D30" s="20"/>
      <c r="E30" s="21" t="s">
        <v>52</v>
      </c>
      <c r="F30" s="19">
        <f>SUM(F31:F36)</f>
        <v>452168186</v>
      </c>
      <c r="G30" s="22">
        <v>388408185</v>
      </c>
      <c r="H30" s="11"/>
      <c r="I30" s="36"/>
    </row>
    <row r="31" spans="1:9" x14ac:dyDescent="0.2">
      <c r="A31" s="23" t="s">
        <v>53</v>
      </c>
      <c r="B31" s="19">
        <v>0</v>
      </c>
      <c r="C31" s="19">
        <v>0</v>
      </c>
      <c r="D31" s="20"/>
      <c r="E31" s="21" t="s">
        <v>54</v>
      </c>
      <c r="F31" s="19">
        <v>0</v>
      </c>
      <c r="G31" s="22">
        <v>0</v>
      </c>
      <c r="H31" s="11"/>
    </row>
    <row r="32" spans="1:9" x14ac:dyDescent="0.2">
      <c r="A32" s="23" t="s">
        <v>55</v>
      </c>
      <c r="B32" s="19">
        <v>0</v>
      </c>
      <c r="C32" s="19">
        <v>0</v>
      </c>
      <c r="D32" s="20"/>
      <c r="E32" s="21" t="s">
        <v>56</v>
      </c>
      <c r="F32" s="19">
        <v>342101322</v>
      </c>
      <c r="G32" s="22">
        <v>200753221</v>
      </c>
      <c r="H32" s="11"/>
    </row>
    <row r="33" spans="1:9" x14ac:dyDescent="0.2">
      <c r="A33" s="23" t="s">
        <v>57</v>
      </c>
      <c r="B33" s="19">
        <v>0</v>
      </c>
      <c r="C33" s="19">
        <v>0</v>
      </c>
      <c r="D33" s="20"/>
      <c r="E33" s="21" t="s">
        <v>58</v>
      </c>
      <c r="F33" s="19">
        <v>0</v>
      </c>
      <c r="G33" s="22">
        <v>0</v>
      </c>
      <c r="H33" s="11"/>
    </row>
    <row r="34" spans="1:9" ht="12.75" customHeight="1" x14ac:dyDescent="0.2">
      <c r="A34" s="23" t="s">
        <v>59</v>
      </c>
      <c r="B34" s="19">
        <v>0</v>
      </c>
      <c r="C34" s="19">
        <v>0</v>
      </c>
      <c r="D34" s="20"/>
      <c r="E34" s="21" t="s">
        <v>60</v>
      </c>
      <c r="F34" s="19">
        <v>110066864</v>
      </c>
      <c r="G34" s="22">
        <v>187654964</v>
      </c>
      <c r="H34" s="11"/>
    </row>
    <row r="35" spans="1:9" ht="25.5" x14ac:dyDescent="0.2">
      <c r="A35" s="23" t="s">
        <v>61</v>
      </c>
      <c r="B35" s="19">
        <v>0</v>
      </c>
      <c r="C35" s="19">
        <v>0</v>
      </c>
      <c r="D35" s="20"/>
      <c r="E35" s="21" t="s">
        <v>62</v>
      </c>
      <c r="F35" s="19">
        <v>0</v>
      </c>
      <c r="G35" s="22">
        <v>0</v>
      </c>
      <c r="H35" s="11"/>
    </row>
    <row r="36" spans="1:9" x14ac:dyDescent="0.2">
      <c r="A36" s="23" t="s">
        <v>63</v>
      </c>
      <c r="B36" s="19">
        <v>0</v>
      </c>
      <c r="C36" s="19">
        <v>0</v>
      </c>
      <c r="D36" s="20"/>
      <c r="E36" s="21" t="s">
        <v>64</v>
      </c>
      <c r="F36" s="19">
        <v>0</v>
      </c>
      <c r="G36" s="22">
        <v>0</v>
      </c>
      <c r="H36" s="11"/>
    </row>
    <row r="37" spans="1:9" ht="25.5" x14ac:dyDescent="0.2">
      <c r="A37" s="23" t="s">
        <v>65</v>
      </c>
      <c r="B37" s="19">
        <f>SUM(B38:B39)</f>
        <v>0</v>
      </c>
      <c r="C37" s="19">
        <f>SUM(C38:C39)</f>
        <v>0</v>
      </c>
      <c r="D37" s="20"/>
      <c r="E37" s="21" t="s">
        <v>66</v>
      </c>
      <c r="F37" s="19">
        <f>SUM(F38:F40)</f>
        <v>0</v>
      </c>
      <c r="G37" s="22">
        <f>SUM(G38:G40)</f>
        <v>0</v>
      </c>
      <c r="H37" s="11"/>
    </row>
    <row r="38" spans="1:9" ht="25.5" x14ac:dyDescent="0.2">
      <c r="A38" s="23" t="s">
        <v>67</v>
      </c>
      <c r="B38" s="19">
        <v>0</v>
      </c>
      <c r="C38" s="19">
        <v>0</v>
      </c>
      <c r="D38" s="20"/>
      <c r="E38" s="21" t="s">
        <v>68</v>
      </c>
      <c r="F38" s="19">
        <v>0</v>
      </c>
      <c r="G38" s="22">
        <v>0</v>
      </c>
      <c r="H38" s="11"/>
    </row>
    <row r="39" spans="1:9" x14ac:dyDescent="0.2">
      <c r="A39" s="23" t="s">
        <v>69</v>
      </c>
      <c r="B39" s="19">
        <v>0</v>
      </c>
      <c r="C39" s="19">
        <v>0</v>
      </c>
      <c r="D39" s="20"/>
      <c r="E39" s="21" t="s">
        <v>70</v>
      </c>
      <c r="F39" s="19">
        <v>0</v>
      </c>
      <c r="G39" s="22">
        <v>0</v>
      </c>
      <c r="H39" s="11"/>
    </row>
    <row r="40" spans="1:9" x14ac:dyDescent="0.2">
      <c r="A40" s="23" t="s">
        <v>71</v>
      </c>
      <c r="B40" s="19">
        <f>SUM(B41:B44)</f>
        <v>38005027</v>
      </c>
      <c r="C40" s="19">
        <f>SUM(C41:C44)</f>
        <v>37540027.469999999</v>
      </c>
      <c r="D40" s="20"/>
      <c r="E40" s="21" t="s">
        <v>72</v>
      </c>
      <c r="F40" s="19">
        <v>0</v>
      </c>
      <c r="G40" s="22">
        <v>0</v>
      </c>
      <c r="H40" s="11"/>
    </row>
    <row r="41" spans="1:9" x14ac:dyDescent="0.2">
      <c r="A41" s="23" t="s">
        <v>73</v>
      </c>
      <c r="B41" s="19">
        <v>0</v>
      </c>
      <c r="C41" s="19">
        <v>0</v>
      </c>
      <c r="D41" s="20"/>
      <c r="E41" s="21" t="s">
        <v>74</v>
      </c>
      <c r="F41" s="19">
        <f>SUM(F42:F44)</f>
        <v>7000546</v>
      </c>
      <c r="G41" s="22">
        <f>SUM(G42:G44)</f>
        <v>7164702</v>
      </c>
      <c r="H41" s="11"/>
      <c r="I41" s="36"/>
    </row>
    <row r="42" spans="1:9" x14ac:dyDescent="0.2">
      <c r="A42" s="23" t="s">
        <v>75</v>
      </c>
      <c r="B42" s="19">
        <v>0</v>
      </c>
      <c r="C42" s="19">
        <v>0</v>
      </c>
      <c r="D42" s="20"/>
      <c r="E42" s="21" t="s">
        <v>76</v>
      </c>
      <c r="F42" s="19">
        <v>45819</v>
      </c>
      <c r="G42" s="22">
        <v>0</v>
      </c>
      <c r="H42" s="11"/>
    </row>
    <row r="43" spans="1:9" ht="25.5" x14ac:dyDescent="0.2">
      <c r="A43" s="23" t="s">
        <v>77</v>
      </c>
      <c r="B43" s="19">
        <v>38005027</v>
      </c>
      <c r="C43" s="19">
        <v>37540027.469999999</v>
      </c>
      <c r="D43" s="20"/>
      <c r="E43" s="21" t="s">
        <v>78</v>
      </c>
      <c r="F43" s="19">
        <v>0</v>
      </c>
      <c r="G43" s="22">
        <v>0</v>
      </c>
      <c r="H43" s="11"/>
    </row>
    <row r="44" spans="1:9" x14ac:dyDescent="0.2">
      <c r="A44" s="23" t="s">
        <v>79</v>
      </c>
      <c r="B44" s="24"/>
      <c r="C44" s="24"/>
      <c r="D44" s="20"/>
      <c r="E44" s="21" t="s">
        <v>80</v>
      </c>
      <c r="F44" s="19">
        <v>6954727</v>
      </c>
      <c r="G44" s="22">
        <v>7164702</v>
      </c>
      <c r="H44" s="11"/>
      <c r="I44" s="36"/>
    </row>
    <row r="45" spans="1:9" ht="4.5" customHeight="1" x14ac:dyDescent="0.2">
      <c r="A45" s="25"/>
      <c r="B45" s="24"/>
      <c r="C45" s="24"/>
      <c r="D45" s="20"/>
      <c r="E45" s="15"/>
      <c r="F45" s="26"/>
      <c r="G45" s="27"/>
      <c r="H45" s="11"/>
    </row>
    <row r="46" spans="1:9" ht="25.5" customHeight="1" x14ac:dyDescent="0.2">
      <c r="A46" s="12" t="s">
        <v>81</v>
      </c>
      <c r="B46" s="28">
        <f>+B8+B16+B24+B30+B36+B37+B40</f>
        <v>7866139893</v>
      </c>
      <c r="C46" s="28">
        <f>+C8+C16+C24+C30+C36+C37+C40</f>
        <v>7154621561.4700003</v>
      </c>
      <c r="D46" s="20"/>
      <c r="E46" s="16" t="s">
        <v>82</v>
      </c>
      <c r="F46" s="29">
        <f>+F8+F18+F22+F25+F26+F30+F37+F41</f>
        <v>6255084765</v>
      </c>
      <c r="G46" s="30">
        <f>+G8+G18+G22+G25+G26+G30+G37+G41</f>
        <v>8512898541</v>
      </c>
      <c r="H46" s="11"/>
    </row>
    <row r="47" spans="1:9" ht="4.5" customHeight="1" x14ac:dyDescent="0.2">
      <c r="A47" s="25"/>
      <c r="B47" s="31"/>
      <c r="C47" s="31"/>
      <c r="D47" s="20"/>
      <c r="E47" s="15"/>
      <c r="F47" s="26"/>
      <c r="G47" s="32"/>
    </row>
    <row r="48" spans="1:9" x14ac:dyDescent="0.2">
      <c r="A48" s="25" t="s">
        <v>83</v>
      </c>
      <c r="B48" s="31"/>
      <c r="C48" s="31"/>
      <c r="D48" s="20"/>
      <c r="E48" s="15" t="s">
        <v>84</v>
      </c>
      <c r="F48" s="33"/>
      <c r="G48" s="34"/>
    </row>
    <row r="49" spans="1:9" x14ac:dyDescent="0.2">
      <c r="A49" s="25" t="s">
        <v>85</v>
      </c>
      <c r="B49" s="19">
        <v>143627671</v>
      </c>
      <c r="C49" s="19">
        <v>190374382</v>
      </c>
      <c r="D49" s="20"/>
      <c r="E49" s="15" t="s">
        <v>86</v>
      </c>
      <c r="F49" s="19">
        <v>0</v>
      </c>
      <c r="G49" s="22">
        <v>0</v>
      </c>
    </row>
    <row r="50" spans="1:9" x14ac:dyDescent="0.2">
      <c r="A50" s="25" t="s">
        <v>87</v>
      </c>
      <c r="B50" s="19">
        <v>401414</v>
      </c>
      <c r="C50" s="19">
        <v>401414</v>
      </c>
      <c r="D50" s="20"/>
      <c r="E50" s="15" t="s">
        <v>88</v>
      </c>
      <c r="F50" s="19">
        <v>0</v>
      </c>
      <c r="G50" s="22">
        <v>0</v>
      </c>
    </row>
    <row r="51" spans="1:9" ht="23.25" customHeight="1" x14ac:dyDescent="0.2">
      <c r="A51" s="25" t="s">
        <v>89</v>
      </c>
      <c r="B51" s="19">
        <v>35827931862</v>
      </c>
      <c r="C51" s="19">
        <v>34948858566</v>
      </c>
      <c r="D51" s="20"/>
      <c r="E51" s="15" t="s">
        <v>90</v>
      </c>
      <c r="F51" s="19">
        <v>20529693867</v>
      </c>
      <c r="G51" s="22">
        <v>20239110675</v>
      </c>
      <c r="I51" s="36"/>
    </row>
    <row r="52" spans="1:9" x14ac:dyDescent="0.2">
      <c r="A52" s="25" t="s">
        <v>91</v>
      </c>
      <c r="B52" s="19">
        <v>2007647831</v>
      </c>
      <c r="C52" s="19">
        <v>1980678174</v>
      </c>
      <c r="D52" s="20"/>
      <c r="E52" s="15" t="s">
        <v>92</v>
      </c>
      <c r="F52" s="19">
        <v>0</v>
      </c>
      <c r="G52" s="22">
        <v>0</v>
      </c>
    </row>
    <row r="53" spans="1:9" ht="21.75" customHeight="1" x14ac:dyDescent="0.2">
      <c r="A53" s="25" t="s">
        <v>93</v>
      </c>
      <c r="B53" s="19">
        <v>554124018</v>
      </c>
      <c r="C53" s="19">
        <v>528550169</v>
      </c>
      <c r="D53" s="20"/>
      <c r="E53" s="15" t="s">
        <v>94</v>
      </c>
      <c r="F53" s="19">
        <v>4648020</v>
      </c>
      <c r="G53" s="22">
        <v>1800000</v>
      </c>
      <c r="I53" s="36"/>
    </row>
    <row r="54" spans="1:9" x14ac:dyDescent="0.2">
      <c r="A54" s="25" t="s">
        <v>95</v>
      </c>
      <c r="B54" s="19">
        <v>-2104439953</v>
      </c>
      <c r="C54" s="19">
        <v>-1888780322</v>
      </c>
      <c r="D54" s="20"/>
      <c r="E54" s="15" t="s">
        <v>96</v>
      </c>
      <c r="F54" s="19">
        <v>0</v>
      </c>
      <c r="G54" s="22">
        <v>0</v>
      </c>
    </row>
    <row r="55" spans="1:9" ht="27.75" customHeight="1" x14ac:dyDescent="0.2">
      <c r="A55" s="25" t="s">
        <v>97</v>
      </c>
      <c r="B55" s="19">
        <v>4299800</v>
      </c>
      <c r="C55" s="19">
        <v>4299800</v>
      </c>
      <c r="D55" s="20"/>
      <c r="E55" s="16" t="s">
        <v>98</v>
      </c>
      <c r="F55" s="29">
        <f>+F49+F50+F51+F52+F53+F54</f>
        <v>20534341887</v>
      </c>
      <c r="G55" s="35">
        <f>+G49+G50+G51+G52+G53+G54</f>
        <v>20240910675</v>
      </c>
      <c r="H55" s="11"/>
      <c r="I55" s="36"/>
    </row>
    <row r="56" spans="1:9" ht="15.75" customHeight="1" x14ac:dyDescent="0.2">
      <c r="A56" s="25" t="s">
        <v>99</v>
      </c>
      <c r="B56" s="37">
        <v>0</v>
      </c>
      <c r="C56" s="37">
        <v>0</v>
      </c>
      <c r="D56" s="20"/>
      <c r="E56" s="15"/>
      <c r="F56" s="26"/>
      <c r="G56" s="38"/>
      <c r="I56" s="36"/>
    </row>
    <row r="57" spans="1:9" x14ac:dyDescent="0.2">
      <c r="A57" s="25" t="s">
        <v>100</v>
      </c>
      <c r="B57" s="19">
        <v>90813323</v>
      </c>
      <c r="C57" s="19">
        <v>91524323</v>
      </c>
      <c r="D57" s="20"/>
      <c r="E57" s="16" t="s">
        <v>101</v>
      </c>
      <c r="F57" s="29">
        <f>+F46+F55</f>
        <v>26789426652</v>
      </c>
      <c r="G57" s="30">
        <f>+G46+G55</f>
        <v>28753809216</v>
      </c>
      <c r="I57" s="36"/>
    </row>
    <row r="58" spans="1:9" ht="18" customHeight="1" x14ac:dyDescent="0.2">
      <c r="A58" s="25"/>
      <c r="B58" s="31"/>
      <c r="C58" s="31"/>
      <c r="D58" s="20"/>
      <c r="E58" s="15"/>
      <c r="F58" s="26"/>
      <c r="G58" s="38"/>
      <c r="I58" s="36"/>
    </row>
    <row r="59" spans="1:9" ht="21.75" customHeight="1" x14ac:dyDescent="0.2">
      <c r="A59" s="12" t="s">
        <v>102</v>
      </c>
      <c r="B59" s="28">
        <f>+B49+B50+B51+B52+B53+B54+B55+B56+B57</f>
        <v>36524405966</v>
      </c>
      <c r="C59" s="28">
        <f>+C49+C50+C51+C52+C53+C54+C55+C56+C57</f>
        <v>35855906506</v>
      </c>
      <c r="D59" s="20"/>
      <c r="E59" s="15" t="s">
        <v>103</v>
      </c>
      <c r="F59" s="26"/>
      <c r="G59" s="38"/>
      <c r="I59" s="36"/>
    </row>
    <row r="60" spans="1:9" ht="29.25" customHeight="1" x14ac:dyDescent="0.2">
      <c r="A60" s="25"/>
      <c r="B60" s="31"/>
      <c r="C60" s="31"/>
      <c r="D60" s="20"/>
      <c r="E60" s="16" t="s">
        <v>104</v>
      </c>
      <c r="F60" s="29">
        <f>+F61+F62+F63</f>
        <v>5605800</v>
      </c>
      <c r="G60" s="35">
        <f>+G61+G62+G63</f>
        <v>0</v>
      </c>
    </row>
    <row r="61" spans="1:9" x14ac:dyDescent="0.2">
      <c r="A61" s="25" t="s">
        <v>105</v>
      </c>
      <c r="B61" s="28">
        <f>+B46+B59</f>
        <v>44390545859</v>
      </c>
      <c r="C61" s="28">
        <f>+C46+C59</f>
        <v>43010528067.470001</v>
      </c>
      <c r="D61" s="20"/>
      <c r="E61" s="15" t="s">
        <v>106</v>
      </c>
      <c r="F61" s="19">
        <v>0</v>
      </c>
      <c r="G61" s="22">
        <v>0</v>
      </c>
    </row>
    <row r="62" spans="1:9" x14ac:dyDescent="0.2">
      <c r="A62" s="25"/>
      <c r="B62" s="14"/>
      <c r="C62" s="14"/>
      <c r="D62" s="15"/>
      <c r="E62" s="15" t="s">
        <v>107</v>
      </c>
      <c r="F62" s="19">
        <v>5605800</v>
      </c>
      <c r="G62" s="22">
        <v>0</v>
      </c>
    </row>
    <row r="63" spans="1:9" x14ac:dyDescent="0.2">
      <c r="A63" s="25"/>
      <c r="B63" s="14"/>
      <c r="C63" s="14"/>
      <c r="D63" s="15"/>
      <c r="E63" s="15" t="s">
        <v>108</v>
      </c>
      <c r="F63" s="19">
        <v>0</v>
      </c>
      <c r="G63" s="22">
        <v>0</v>
      </c>
    </row>
    <row r="64" spans="1:9" ht="4.5" customHeight="1" x14ac:dyDescent="0.2">
      <c r="A64" s="25"/>
      <c r="B64" s="14"/>
      <c r="C64" s="14"/>
      <c r="D64" s="15"/>
      <c r="E64" s="15"/>
      <c r="F64" s="26">
        <v>0</v>
      </c>
      <c r="G64" s="39"/>
    </row>
    <row r="65" spans="1:9" ht="24.75" customHeight="1" x14ac:dyDescent="0.2">
      <c r="A65" s="25"/>
      <c r="B65" s="14"/>
      <c r="C65" s="14"/>
      <c r="D65" s="15"/>
      <c r="E65" s="16" t="s">
        <v>109</v>
      </c>
      <c r="F65" s="29">
        <f>+F66+F67+F68+F69+F70</f>
        <v>17595513407</v>
      </c>
      <c r="G65" s="35">
        <f>+G66+G67+G68+G69+G70</f>
        <v>14256718851</v>
      </c>
      <c r="I65" s="36"/>
    </row>
    <row r="66" spans="1:9" ht="15" customHeight="1" x14ac:dyDescent="0.2">
      <c r="A66" s="25"/>
      <c r="B66" s="14"/>
      <c r="C66" s="14"/>
      <c r="D66" s="15"/>
      <c r="E66" s="15" t="s">
        <v>110</v>
      </c>
      <c r="F66" s="19">
        <v>3379226204</v>
      </c>
      <c r="G66" s="22">
        <v>-1067565204</v>
      </c>
      <c r="I66" s="36"/>
    </row>
    <row r="67" spans="1:9" x14ac:dyDescent="0.2">
      <c r="A67" s="25"/>
      <c r="B67" s="14"/>
      <c r="C67" s="14"/>
      <c r="D67" s="15"/>
      <c r="E67" s="15" t="s">
        <v>111</v>
      </c>
      <c r="F67" s="19">
        <v>4945352029</v>
      </c>
      <c r="G67" s="22">
        <v>6053348881</v>
      </c>
      <c r="I67" s="36"/>
    </row>
    <row r="68" spans="1:9" x14ac:dyDescent="0.2">
      <c r="A68" s="25"/>
      <c r="B68" s="14"/>
      <c r="C68" s="14"/>
      <c r="D68" s="15"/>
      <c r="E68" s="15" t="s">
        <v>112</v>
      </c>
      <c r="F68" s="19">
        <v>9270935174</v>
      </c>
      <c r="G68" s="22">
        <v>9270935174</v>
      </c>
    </row>
    <row r="69" spans="1:9" x14ac:dyDescent="0.2">
      <c r="A69" s="25"/>
      <c r="B69" s="14"/>
      <c r="C69" s="14"/>
      <c r="D69" s="15"/>
      <c r="E69" s="15" t="s">
        <v>113</v>
      </c>
      <c r="F69" s="19">
        <v>0</v>
      </c>
      <c r="G69" s="22">
        <v>0</v>
      </c>
    </row>
    <row r="70" spans="1:9" x14ac:dyDescent="0.2">
      <c r="A70" s="25"/>
      <c r="B70" s="14"/>
      <c r="C70" s="14"/>
      <c r="D70" s="15"/>
      <c r="E70" s="15" t="s">
        <v>114</v>
      </c>
      <c r="F70" s="19">
        <v>0</v>
      </c>
      <c r="G70" s="22">
        <v>0</v>
      </c>
    </row>
    <row r="71" spans="1:9" ht="5.25" customHeight="1" x14ac:dyDescent="0.2">
      <c r="A71" s="25"/>
      <c r="B71" s="14"/>
      <c r="C71" s="14"/>
      <c r="D71" s="15"/>
      <c r="E71" s="15"/>
      <c r="F71" s="40"/>
      <c r="G71" s="39"/>
    </row>
    <row r="72" spans="1:9" ht="24" x14ac:dyDescent="0.2">
      <c r="A72" s="25"/>
      <c r="B72" s="14"/>
      <c r="C72" s="14"/>
      <c r="D72" s="15"/>
      <c r="E72" s="16" t="s">
        <v>115</v>
      </c>
      <c r="F72" s="29">
        <f>+F73+F74</f>
        <v>0</v>
      </c>
      <c r="G72" s="35">
        <f>+G73+G74</f>
        <v>0</v>
      </c>
    </row>
    <row r="73" spans="1:9" ht="16.5" customHeight="1" x14ac:dyDescent="0.2">
      <c r="A73" s="25"/>
      <c r="B73" s="14"/>
      <c r="C73" s="14"/>
      <c r="D73" s="15"/>
      <c r="E73" s="15" t="s">
        <v>116</v>
      </c>
      <c r="F73" s="19">
        <v>0</v>
      </c>
      <c r="G73" s="22">
        <v>0</v>
      </c>
    </row>
    <row r="74" spans="1:9" x14ac:dyDescent="0.2">
      <c r="A74" s="25"/>
      <c r="B74" s="14"/>
      <c r="C74" s="14"/>
      <c r="D74" s="15"/>
      <c r="E74" s="15" t="s">
        <v>117</v>
      </c>
      <c r="F74" s="19">
        <v>0</v>
      </c>
      <c r="G74" s="22">
        <v>0</v>
      </c>
    </row>
    <row r="75" spans="1:9" ht="5.25" customHeight="1" x14ac:dyDescent="0.2">
      <c r="A75" s="25"/>
      <c r="B75" s="14"/>
      <c r="C75" s="14"/>
      <c r="D75" s="15"/>
      <c r="E75" s="15"/>
      <c r="F75" s="26"/>
      <c r="G75" s="38"/>
    </row>
    <row r="76" spans="1:9" ht="24" customHeight="1" x14ac:dyDescent="0.2">
      <c r="A76" s="25"/>
      <c r="B76" s="14"/>
      <c r="C76" s="14"/>
      <c r="D76" s="15"/>
      <c r="E76" s="16" t="s">
        <v>118</v>
      </c>
      <c r="F76" s="29">
        <f>+F60+F65+F72</f>
        <v>17601119207</v>
      </c>
      <c r="G76" s="35">
        <f>+G60+G65+G72</f>
        <v>14256718851</v>
      </c>
    </row>
    <row r="77" spans="1:9" ht="5.25" customHeight="1" x14ac:dyDescent="0.2">
      <c r="A77" s="25"/>
      <c r="B77" s="14"/>
      <c r="C77" s="14"/>
      <c r="D77" s="15"/>
      <c r="E77" s="15"/>
      <c r="F77" s="41"/>
      <c r="G77" s="38"/>
    </row>
    <row r="78" spans="1:9" ht="27.75" customHeight="1" x14ac:dyDescent="0.2">
      <c r="A78" s="25"/>
      <c r="B78" s="14"/>
      <c r="C78" s="14"/>
      <c r="D78" s="15"/>
      <c r="E78" s="16" t="s">
        <v>119</v>
      </c>
      <c r="F78" s="29">
        <f>+F57+F76</f>
        <v>44390545859</v>
      </c>
      <c r="G78" s="30">
        <f>+G57+G76</f>
        <v>43010528067</v>
      </c>
    </row>
    <row r="79" spans="1:9" ht="4.5" customHeight="1" x14ac:dyDescent="0.2">
      <c r="A79" s="25"/>
      <c r="B79" s="14"/>
      <c r="C79" s="14"/>
      <c r="D79" s="15"/>
      <c r="E79" s="11"/>
      <c r="F79" s="26"/>
      <c r="G79" s="42"/>
    </row>
    <row r="80" spans="1:9" ht="13.5" thickBot="1" x14ac:dyDescent="0.25">
      <c r="A80" s="43"/>
      <c r="B80" s="44"/>
      <c r="C80" s="44"/>
      <c r="D80" s="45"/>
      <c r="E80" s="46"/>
      <c r="F80" s="47"/>
      <c r="G80" s="48"/>
    </row>
    <row r="82" spans="1:7" x14ac:dyDescent="0.2">
      <c r="A82" s="49"/>
      <c r="B82" s="50"/>
      <c r="C82" s="50"/>
    </row>
    <row r="83" spans="1:7" x14ac:dyDescent="0.2">
      <c r="A83" s="549" t="s">
        <v>120</v>
      </c>
      <c r="B83" s="549"/>
      <c r="C83" s="549"/>
      <c r="D83" s="549"/>
      <c r="E83" s="549"/>
      <c r="F83" s="549"/>
      <c r="G83" s="549"/>
    </row>
    <row r="84" spans="1:7" ht="15" customHeight="1" x14ac:dyDescent="0.2">
      <c r="A84" s="549"/>
      <c r="B84" s="549"/>
      <c r="C84" s="549"/>
      <c r="D84" s="549"/>
      <c r="E84" s="549"/>
      <c r="F84" s="549"/>
      <c r="G84" s="549"/>
    </row>
    <row r="85" spans="1:7" ht="15" x14ac:dyDescent="0.25">
      <c r="A85" s="549" t="s">
        <v>121</v>
      </c>
      <c r="B85" s="549"/>
      <c r="C85" s="549"/>
      <c r="D85" s="549"/>
      <c r="E85" s="549"/>
      <c r="F85" s="549"/>
      <c r="G85" s="549"/>
    </row>
  </sheetData>
  <mergeCells count="6">
    <mergeCell ref="A85:G85"/>
    <mergeCell ref="A1:G1"/>
    <mergeCell ref="A2:G2"/>
    <mergeCell ref="A3:G3"/>
    <mergeCell ref="A4:G4"/>
    <mergeCell ref="A83:G84"/>
  </mergeCells>
  <printOptions horizontalCentered="1"/>
  <pageMargins left="0.31496062992125984" right="0.31496062992125984" top="0" bottom="0" header="0.31496062992125984" footer="0.31496062992125984"/>
  <pageSetup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75"/>
  <sheetViews>
    <sheetView topLeftCell="A3" workbookViewId="0">
      <selection activeCell="A6" sqref="A6:G6"/>
    </sheetView>
  </sheetViews>
  <sheetFormatPr baseColWidth="10" defaultColWidth="9.140625" defaultRowHeight="12.75" x14ac:dyDescent="0.2"/>
  <cols>
    <col min="1" max="1" width="3.7109375" style="129" customWidth="1"/>
    <col min="2" max="2" width="3" style="129" customWidth="1"/>
    <col min="3" max="3" width="83.7109375" style="129" customWidth="1"/>
    <col min="4" max="4" width="20.140625" style="129" hidden="1" customWidth="1"/>
    <col min="5" max="5" width="15.42578125" style="131" bestFit="1" customWidth="1"/>
    <col min="6" max="6" width="15.42578125" style="129" bestFit="1" customWidth="1"/>
    <col min="7" max="7" width="1.42578125" style="129" customWidth="1"/>
    <col min="8" max="8" width="9.140625" style="130"/>
    <col min="9" max="16384" width="9.140625" style="129"/>
  </cols>
  <sheetData>
    <row r="1" spans="1:8" s="154" customFormat="1" ht="4.5" hidden="1" customHeight="1" x14ac:dyDescent="0.2">
      <c r="A1" s="158"/>
      <c r="B1" s="157"/>
      <c r="C1" s="157"/>
      <c r="E1" s="151"/>
      <c r="F1" s="157"/>
      <c r="G1" s="156"/>
      <c r="H1" s="155"/>
    </row>
    <row r="2" spans="1:8" ht="6" hidden="1" customHeight="1" x14ac:dyDescent="0.2">
      <c r="A2" s="153"/>
      <c r="B2" s="150"/>
      <c r="C2" s="150"/>
      <c r="D2" s="152"/>
      <c r="E2" s="151"/>
      <c r="F2" s="150"/>
      <c r="G2" s="149"/>
    </row>
    <row r="3" spans="1:8" ht="18" customHeight="1" x14ac:dyDescent="0.3">
      <c r="A3" s="550" t="s">
        <v>0</v>
      </c>
      <c r="B3" s="575"/>
      <c r="C3" s="575"/>
      <c r="D3" s="575"/>
      <c r="E3" s="575"/>
      <c r="F3" s="575"/>
      <c r="G3" s="576"/>
    </row>
    <row r="4" spans="1:8" ht="18" customHeight="1" x14ac:dyDescent="0.25">
      <c r="A4" s="553" t="s">
        <v>249</v>
      </c>
      <c r="B4" s="554"/>
      <c r="C4" s="554"/>
      <c r="D4" s="554"/>
      <c r="E4" s="554"/>
      <c r="F4" s="554"/>
      <c r="G4" s="555"/>
    </row>
    <row r="5" spans="1:8" ht="18" customHeight="1" x14ac:dyDescent="0.25">
      <c r="A5" s="553" t="s">
        <v>248</v>
      </c>
      <c r="B5" s="554"/>
      <c r="C5" s="554"/>
      <c r="D5" s="554"/>
      <c r="E5" s="554"/>
      <c r="F5" s="554"/>
      <c r="G5" s="555"/>
    </row>
    <row r="6" spans="1:8" ht="22.5" customHeight="1" x14ac:dyDescent="0.2">
      <c r="A6" s="577" t="s">
        <v>247</v>
      </c>
      <c r="B6" s="578"/>
      <c r="C6" s="578"/>
      <c r="D6" s="578"/>
      <c r="E6" s="578"/>
      <c r="F6" s="578"/>
      <c r="G6" s="579"/>
    </row>
    <row r="7" spans="1:8" ht="16.5" thickBot="1" x14ac:dyDescent="0.3">
      <c r="A7" s="580"/>
      <c r="B7" s="581"/>
      <c r="C7" s="581"/>
      <c r="D7" s="581"/>
      <c r="E7" s="581"/>
      <c r="F7" s="581"/>
      <c r="G7" s="582"/>
    </row>
    <row r="8" spans="1:8" x14ac:dyDescent="0.2">
      <c r="A8" s="141"/>
      <c r="B8" s="139"/>
      <c r="C8" s="139"/>
      <c r="D8" s="139"/>
      <c r="E8" s="148">
        <v>2017</v>
      </c>
      <c r="F8" s="147">
        <v>2016</v>
      </c>
      <c r="G8" s="137"/>
    </row>
    <row r="9" spans="1:8" x14ac:dyDescent="0.2">
      <c r="A9" s="140" t="s">
        <v>246</v>
      </c>
      <c r="B9" s="139"/>
      <c r="C9" s="139"/>
      <c r="D9" s="146" t="s">
        <v>245</v>
      </c>
      <c r="E9" s="145"/>
      <c r="F9" s="145"/>
      <c r="G9" s="137"/>
    </row>
    <row r="10" spans="1:8" x14ac:dyDescent="0.2">
      <c r="A10" s="140" t="s">
        <v>244</v>
      </c>
      <c r="B10" s="139"/>
      <c r="C10" s="142"/>
      <c r="D10" s="139" t="s">
        <v>243</v>
      </c>
      <c r="E10" s="138">
        <f>SUM(E11:E18)</f>
        <v>3991608431</v>
      </c>
      <c r="F10" s="138">
        <v>3406140922</v>
      </c>
      <c r="G10" s="137"/>
    </row>
    <row r="11" spans="1:8" x14ac:dyDescent="0.2">
      <c r="A11" s="141"/>
      <c r="B11" s="144" t="s">
        <v>242</v>
      </c>
      <c r="C11" s="142"/>
      <c r="D11" s="139" t="s">
        <v>241</v>
      </c>
      <c r="E11" s="138">
        <v>1558410281</v>
      </c>
      <c r="F11" s="138">
        <v>1367523700</v>
      </c>
      <c r="G11" s="137"/>
    </row>
    <row r="12" spans="1:8" x14ac:dyDescent="0.2">
      <c r="A12" s="141"/>
      <c r="B12" s="144" t="s">
        <v>240</v>
      </c>
      <c r="C12" s="142"/>
      <c r="D12" s="139"/>
      <c r="E12" s="138">
        <v>0</v>
      </c>
      <c r="F12" s="138">
        <v>0</v>
      </c>
      <c r="G12" s="137"/>
    </row>
    <row r="13" spans="1:8" x14ac:dyDescent="0.2">
      <c r="A13" s="141"/>
      <c r="B13" s="144" t="s">
        <v>239</v>
      </c>
      <c r="C13" s="142"/>
      <c r="D13" s="139"/>
      <c r="E13" s="138">
        <v>0</v>
      </c>
      <c r="F13" s="138">
        <v>0</v>
      </c>
      <c r="G13" s="137"/>
    </row>
    <row r="14" spans="1:8" x14ac:dyDescent="0.2">
      <c r="A14" s="141"/>
      <c r="B14" s="144" t="s">
        <v>238</v>
      </c>
      <c r="C14" s="142"/>
      <c r="D14" s="139"/>
      <c r="E14" s="138">
        <v>1014893345</v>
      </c>
      <c r="F14" s="138">
        <v>1049629962</v>
      </c>
      <c r="G14" s="137"/>
    </row>
    <row r="15" spans="1:8" x14ac:dyDescent="0.2">
      <c r="A15" s="141"/>
      <c r="B15" s="144" t="s">
        <v>237</v>
      </c>
      <c r="C15" s="142"/>
      <c r="D15" s="139"/>
      <c r="E15" s="138">
        <v>54002058</v>
      </c>
      <c r="F15" s="138">
        <v>10964570</v>
      </c>
      <c r="G15" s="137"/>
    </row>
    <row r="16" spans="1:8" x14ac:dyDescent="0.2">
      <c r="A16" s="141"/>
      <c r="B16" s="144" t="s">
        <v>236</v>
      </c>
      <c r="C16" s="142"/>
      <c r="D16" s="139"/>
      <c r="E16" s="138">
        <v>1360552539</v>
      </c>
      <c r="F16" s="138">
        <v>973009012</v>
      </c>
      <c r="G16" s="137"/>
    </row>
    <row r="17" spans="1:7" x14ac:dyDescent="0.2">
      <c r="A17" s="141"/>
      <c r="B17" s="144" t="s">
        <v>235</v>
      </c>
      <c r="C17" s="142"/>
      <c r="D17" s="139"/>
      <c r="E17" s="138">
        <v>2657148</v>
      </c>
      <c r="F17" s="138">
        <v>3047453</v>
      </c>
      <c r="G17" s="137"/>
    </row>
    <row r="18" spans="1:7" ht="38.25" customHeight="1" x14ac:dyDescent="0.2">
      <c r="A18" s="141"/>
      <c r="B18" s="583" t="s">
        <v>234</v>
      </c>
      <c r="C18" s="583"/>
      <c r="D18" s="139"/>
      <c r="E18" s="138">
        <v>1093060</v>
      </c>
      <c r="F18" s="138">
        <v>1966225</v>
      </c>
      <c r="G18" s="137"/>
    </row>
    <row r="19" spans="1:7" x14ac:dyDescent="0.2">
      <c r="A19" s="140" t="s">
        <v>233</v>
      </c>
      <c r="B19" s="143"/>
      <c r="C19" s="142"/>
      <c r="D19" s="139"/>
      <c r="E19" s="138">
        <f>SUM(E20:E21)</f>
        <v>26313112495</v>
      </c>
      <c r="F19" s="138">
        <v>22449239628</v>
      </c>
      <c r="G19" s="137"/>
    </row>
    <row r="20" spans="1:7" x14ac:dyDescent="0.2">
      <c r="A20" s="141"/>
      <c r="B20" s="144" t="s">
        <v>232</v>
      </c>
      <c r="C20" s="142"/>
      <c r="D20" s="139"/>
      <c r="E20" s="138">
        <v>21125899318</v>
      </c>
      <c r="F20" s="138">
        <v>18097282944</v>
      </c>
      <c r="G20" s="137"/>
    </row>
    <row r="21" spans="1:7" x14ac:dyDescent="0.2">
      <c r="A21" s="141"/>
      <c r="B21" s="144" t="s">
        <v>231</v>
      </c>
      <c r="C21" s="142"/>
      <c r="D21" s="139"/>
      <c r="E21" s="138">
        <v>5187213177</v>
      </c>
      <c r="F21" s="138">
        <v>4351956684</v>
      </c>
      <c r="G21" s="137"/>
    </row>
    <row r="22" spans="1:7" x14ac:dyDescent="0.2">
      <c r="A22" s="140" t="s">
        <v>230</v>
      </c>
      <c r="B22" s="143"/>
      <c r="C22" s="142"/>
      <c r="D22" s="139"/>
      <c r="E22" s="138">
        <f>SUM(E23:E27)</f>
        <v>6121862</v>
      </c>
      <c r="F22" s="138">
        <v>2447718</v>
      </c>
      <c r="G22" s="137"/>
    </row>
    <row r="23" spans="1:7" x14ac:dyDescent="0.2">
      <c r="A23" s="141"/>
      <c r="B23" s="139" t="s">
        <v>229</v>
      </c>
      <c r="C23" s="142"/>
      <c r="D23" s="139"/>
      <c r="E23" s="138">
        <v>0</v>
      </c>
      <c r="F23" s="138">
        <v>0</v>
      </c>
      <c r="G23" s="137"/>
    </row>
    <row r="24" spans="1:7" x14ac:dyDescent="0.2">
      <c r="A24" s="141"/>
      <c r="B24" s="139" t="s">
        <v>228</v>
      </c>
      <c r="C24" s="142"/>
      <c r="D24" s="139"/>
      <c r="E24" s="138">
        <v>0</v>
      </c>
      <c r="F24" s="138">
        <v>0</v>
      </c>
      <c r="G24" s="137"/>
    </row>
    <row r="25" spans="1:7" x14ac:dyDescent="0.2">
      <c r="A25" s="141"/>
      <c r="B25" s="139" t="s">
        <v>227</v>
      </c>
      <c r="C25" s="142"/>
      <c r="D25" s="139"/>
      <c r="E25" s="138">
        <v>0</v>
      </c>
      <c r="F25" s="138">
        <v>0</v>
      </c>
      <c r="G25" s="137"/>
    </row>
    <row r="26" spans="1:7" x14ac:dyDescent="0.2">
      <c r="A26" s="141"/>
      <c r="B26" s="139" t="s">
        <v>226</v>
      </c>
      <c r="C26" s="142"/>
      <c r="D26" s="139"/>
      <c r="E26" s="138">
        <v>0</v>
      </c>
      <c r="F26" s="138">
        <v>0</v>
      </c>
      <c r="G26" s="137"/>
    </row>
    <row r="27" spans="1:7" x14ac:dyDescent="0.2">
      <c r="A27" s="141"/>
      <c r="B27" s="139" t="s">
        <v>225</v>
      </c>
      <c r="C27" s="142"/>
      <c r="D27" s="139"/>
      <c r="E27" s="138">
        <v>6121862</v>
      </c>
      <c r="F27" s="138">
        <v>2447718</v>
      </c>
      <c r="G27" s="137"/>
    </row>
    <row r="28" spans="1:7" ht="6.75" customHeight="1" x14ac:dyDescent="0.2">
      <c r="A28" s="141"/>
      <c r="B28" s="139"/>
      <c r="C28" s="142"/>
      <c r="D28" s="139"/>
      <c r="E28" s="138"/>
      <c r="F28" s="138"/>
      <c r="G28" s="137"/>
    </row>
    <row r="29" spans="1:7" x14ac:dyDescent="0.2">
      <c r="A29" s="140" t="s">
        <v>224</v>
      </c>
      <c r="B29" s="139"/>
      <c r="C29" s="142"/>
      <c r="D29" s="139"/>
      <c r="E29" s="138">
        <f>+E10+E19+E22</f>
        <v>30310842788</v>
      </c>
      <c r="F29" s="138">
        <v>25857828268</v>
      </c>
      <c r="G29" s="137"/>
    </row>
    <row r="30" spans="1:7" ht="6" customHeight="1" x14ac:dyDescent="0.2">
      <c r="A30" s="141"/>
      <c r="B30" s="139"/>
      <c r="C30" s="142"/>
      <c r="D30" s="139"/>
      <c r="E30" s="138"/>
      <c r="F30" s="138"/>
      <c r="G30" s="137"/>
    </row>
    <row r="31" spans="1:7" x14ac:dyDescent="0.2">
      <c r="A31" s="140" t="s">
        <v>223</v>
      </c>
      <c r="B31" s="139"/>
      <c r="C31" s="142"/>
      <c r="D31" s="139"/>
      <c r="E31" s="138"/>
      <c r="F31" s="138"/>
      <c r="G31" s="137"/>
    </row>
    <row r="32" spans="1:7" x14ac:dyDescent="0.2">
      <c r="A32" s="140" t="s">
        <v>222</v>
      </c>
      <c r="B32" s="139"/>
      <c r="C32" s="142"/>
      <c r="D32" s="139"/>
      <c r="E32" s="138">
        <f>SUM(E33:E35)</f>
        <v>5010957577</v>
      </c>
      <c r="F32" s="138">
        <v>4769269371</v>
      </c>
      <c r="G32" s="137"/>
    </row>
    <row r="33" spans="1:7" x14ac:dyDescent="0.2">
      <c r="A33" s="141"/>
      <c r="B33" s="139" t="s">
        <v>221</v>
      </c>
      <c r="C33" s="142"/>
      <c r="D33" s="139"/>
      <c r="E33" s="138">
        <v>4126557842</v>
      </c>
      <c r="F33" s="138">
        <v>3917557395</v>
      </c>
      <c r="G33" s="137"/>
    </row>
    <row r="34" spans="1:7" x14ac:dyDescent="0.2">
      <c r="A34" s="141"/>
      <c r="B34" s="139" t="s">
        <v>220</v>
      </c>
      <c r="C34" s="142"/>
      <c r="D34" s="139"/>
      <c r="E34" s="138">
        <v>197534222</v>
      </c>
      <c r="F34" s="138">
        <v>199798170</v>
      </c>
      <c r="G34" s="137"/>
    </row>
    <row r="35" spans="1:7" x14ac:dyDescent="0.2">
      <c r="A35" s="141"/>
      <c r="B35" s="139" t="s">
        <v>219</v>
      </c>
      <c r="C35" s="142"/>
      <c r="D35" s="139"/>
      <c r="E35" s="138">
        <v>686865513</v>
      </c>
      <c r="F35" s="138">
        <v>651913806</v>
      </c>
      <c r="G35" s="137"/>
    </row>
    <row r="36" spans="1:7" x14ac:dyDescent="0.2">
      <c r="A36" s="140" t="s">
        <v>218</v>
      </c>
      <c r="B36" s="139"/>
      <c r="C36" s="139"/>
      <c r="D36" s="139"/>
      <c r="E36" s="138">
        <f>SUM(E37:E45)</f>
        <v>16835416774</v>
      </c>
      <c r="F36" s="138">
        <v>14210029104</v>
      </c>
      <c r="G36" s="137"/>
    </row>
    <row r="37" spans="1:7" x14ac:dyDescent="0.2">
      <c r="A37" s="141"/>
      <c r="B37" s="139" t="s">
        <v>217</v>
      </c>
      <c r="C37" s="139"/>
      <c r="D37" s="139"/>
      <c r="E37" s="138">
        <v>16139421670</v>
      </c>
      <c r="F37" s="138">
        <v>13616364233</v>
      </c>
      <c r="G37" s="137"/>
    </row>
    <row r="38" spans="1:7" x14ac:dyDescent="0.2">
      <c r="A38" s="141"/>
      <c r="B38" s="139" t="s">
        <v>216</v>
      </c>
      <c r="C38" s="139"/>
      <c r="D38" s="139"/>
      <c r="E38" s="138">
        <v>16689264</v>
      </c>
      <c r="F38" s="138">
        <v>13726304</v>
      </c>
      <c r="G38" s="137"/>
    </row>
    <row r="39" spans="1:7" x14ac:dyDescent="0.2">
      <c r="A39" s="141"/>
      <c r="B39" s="139" t="s">
        <v>215</v>
      </c>
      <c r="C39" s="139"/>
      <c r="D39" s="139"/>
      <c r="E39" s="138">
        <v>207811162</v>
      </c>
      <c r="F39" s="138">
        <v>234950107</v>
      </c>
      <c r="G39" s="137"/>
    </row>
    <row r="40" spans="1:7" x14ac:dyDescent="0.2">
      <c r="A40" s="141"/>
      <c r="B40" s="139" t="s">
        <v>214</v>
      </c>
      <c r="C40" s="139"/>
      <c r="D40" s="139"/>
      <c r="E40" s="138">
        <v>471494678</v>
      </c>
      <c r="F40" s="138">
        <v>344988460</v>
      </c>
      <c r="G40" s="137"/>
    </row>
    <row r="41" spans="1:7" x14ac:dyDescent="0.2">
      <c r="A41" s="141"/>
      <c r="B41" s="139" t="s">
        <v>213</v>
      </c>
      <c r="C41" s="139"/>
      <c r="D41" s="139"/>
      <c r="E41" s="138">
        <v>0</v>
      </c>
      <c r="F41" s="138">
        <v>0</v>
      </c>
      <c r="G41" s="137"/>
    </row>
    <row r="42" spans="1:7" x14ac:dyDescent="0.2">
      <c r="A42" s="141"/>
      <c r="B42" s="139" t="s">
        <v>212</v>
      </c>
      <c r="C42" s="139"/>
      <c r="D42" s="139"/>
      <c r="E42" s="138">
        <v>0</v>
      </c>
      <c r="F42" s="138">
        <v>0</v>
      </c>
      <c r="G42" s="137"/>
    </row>
    <row r="43" spans="1:7" x14ac:dyDescent="0.2">
      <c r="A43" s="141"/>
      <c r="B43" s="139" t="s">
        <v>211</v>
      </c>
      <c r="C43" s="139"/>
      <c r="D43" s="139"/>
      <c r="E43" s="138">
        <v>0</v>
      </c>
      <c r="F43" s="138">
        <v>0</v>
      </c>
      <c r="G43" s="137"/>
    </row>
    <row r="44" spans="1:7" x14ac:dyDescent="0.2">
      <c r="A44" s="141"/>
      <c r="B44" s="139" t="s">
        <v>210</v>
      </c>
      <c r="C44" s="139"/>
      <c r="D44" s="139"/>
      <c r="E44" s="138">
        <v>0</v>
      </c>
      <c r="F44" s="138">
        <v>0</v>
      </c>
      <c r="G44" s="137"/>
    </row>
    <row r="45" spans="1:7" x14ac:dyDescent="0.2">
      <c r="A45" s="141"/>
      <c r="B45" s="139" t="s">
        <v>209</v>
      </c>
      <c r="C45" s="139"/>
      <c r="D45" s="139"/>
      <c r="E45" s="138">
        <v>0</v>
      </c>
      <c r="F45" s="138">
        <v>0</v>
      </c>
      <c r="G45" s="137"/>
    </row>
    <row r="46" spans="1:7" x14ac:dyDescent="0.2">
      <c r="A46" s="140" t="s">
        <v>208</v>
      </c>
      <c r="B46" s="139"/>
      <c r="C46" s="139"/>
      <c r="D46" s="139"/>
      <c r="E46" s="138">
        <f>SUM(E47:E49)</f>
        <v>3864515822</v>
      </c>
      <c r="F46" s="138">
        <v>3070475860</v>
      </c>
      <c r="G46" s="137"/>
    </row>
    <row r="47" spans="1:7" x14ac:dyDescent="0.2">
      <c r="A47" s="140"/>
      <c r="B47" s="139" t="s">
        <v>207</v>
      </c>
      <c r="C47" s="139"/>
      <c r="D47" s="139"/>
      <c r="E47" s="138">
        <v>2391823506</v>
      </c>
      <c r="F47" s="138">
        <v>1881572727</v>
      </c>
      <c r="G47" s="137"/>
    </row>
    <row r="48" spans="1:7" x14ac:dyDescent="0.2">
      <c r="A48" s="140"/>
      <c r="B48" s="139" t="s">
        <v>136</v>
      </c>
      <c r="C48" s="139"/>
      <c r="D48" s="139"/>
      <c r="E48" s="138">
        <v>1147520140</v>
      </c>
      <c r="F48" s="138">
        <v>1021804063</v>
      </c>
      <c r="G48" s="137"/>
    </row>
    <row r="49" spans="1:7" x14ac:dyDescent="0.2">
      <c r="A49" s="140"/>
      <c r="B49" s="139" t="s">
        <v>206</v>
      </c>
      <c r="C49" s="139"/>
      <c r="D49" s="139"/>
      <c r="E49" s="138">
        <v>325172176</v>
      </c>
      <c r="F49" s="138">
        <v>167099070</v>
      </c>
      <c r="G49" s="137"/>
    </row>
    <row r="50" spans="1:7" x14ac:dyDescent="0.2">
      <c r="A50" s="140" t="s">
        <v>205</v>
      </c>
      <c r="B50" s="139"/>
      <c r="C50" s="139"/>
      <c r="D50" s="139"/>
      <c r="E50" s="138">
        <f>SUM(E51:E55)</f>
        <v>1002174032</v>
      </c>
      <c r="F50" s="138">
        <v>591920041</v>
      </c>
      <c r="G50" s="137"/>
    </row>
    <row r="51" spans="1:7" x14ac:dyDescent="0.2">
      <c r="A51" s="140"/>
      <c r="B51" s="139" t="s">
        <v>204</v>
      </c>
      <c r="C51" s="139"/>
      <c r="D51" s="139"/>
      <c r="E51" s="138">
        <v>871795324</v>
      </c>
      <c r="F51" s="138">
        <v>435779422</v>
      </c>
      <c r="G51" s="137"/>
    </row>
    <row r="52" spans="1:7" x14ac:dyDescent="0.2">
      <c r="A52" s="140"/>
      <c r="B52" s="139" t="s">
        <v>203</v>
      </c>
      <c r="C52" s="139"/>
      <c r="D52" s="139"/>
      <c r="E52" s="138">
        <v>0</v>
      </c>
      <c r="F52" s="138">
        <v>20236804</v>
      </c>
      <c r="G52" s="137"/>
    </row>
    <row r="53" spans="1:7" x14ac:dyDescent="0.2">
      <c r="A53" s="140"/>
      <c r="B53" s="139" t="s">
        <v>202</v>
      </c>
      <c r="C53" s="139"/>
      <c r="D53" s="139"/>
      <c r="E53" s="138">
        <v>14930464</v>
      </c>
      <c r="F53" s="138">
        <v>320876</v>
      </c>
      <c r="G53" s="137"/>
    </row>
    <row r="54" spans="1:7" x14ac:dyDescent="0.2">
      <c r="A54" s="140"/>
      <c r="B54" s="139" t="s">
        <v>201</v>
      </c>
      <c r="C54" s="139"/>
      <c r="D54" s="139"/>
      <c r="E54" s="138">
        <v>5920513</v>
      </c>
      <c r="F54" s="138">
        <v>32747829</v>
      </c>
      <c r="G54" s="137"/>
    </row>
    <row r="55" spans="1:7" x14ac:dyDescent="0.2">
      <c r="A55" s="140"/>
      <c r="B55" s="139" t="s">
        <v>200</v>
      </c>
      <c r="C55" s="139"/>
      <c r="D55" s="139"/>
      <c r="E55" s="138">
        <v>109527731</v>
      </c>
      <c r="F55" s="138">
        <v>102835110</v>
      </c>
      <c r="G55" s="137"/>
    </row>
    <row r="56" spans="1:7" x14ac:dyDescent="0.2">
      <c r="A56" s="140" t="s">
        <v>199</v>
      </c>
      <c r="B56" s="139"/>
      <c r="C56" s="139"/>
      <c r="D56" s="139"/>
      <c r="E56" s="138">
        <f>SUM(E57:E62)</f>
        <v>218552379</v>
      </c>
      <c r="F56" s="138">
        <v>207640325</v>
      </c>
      <c r="G56" s="137"/>
    </row>
    <row r="57" spans="1:7" x14ac:dyDescent="0.2">
      <c r="A57" s="140"/>
      <c r="B57" s="139" t="s">
        <v>198</v>
      </c>
      <c r="C57" s="139"/>
      <c r="D57" s="139"/>
      <c r="E57" s="138">
        <v>218552379</v>
      </c>
      <c r="F57" s="138">
        <v>207640325</v>
      </c>
      <c r="G57" s="137"/>
    </row>
    <row r="58" spans="1:7" x14ac:dyDescent="0.2">
      <c r="A58" s="140"/>
      <c r="B58" s="139" t="s">
        <v>197</v>
      </c>
      <c r="C58" s="139"/>
      <c r="D58" s="139"/>
      <c r="E58" s="138">
        <v>0</v>
      </c>
      <c r="F58" s="138">
        <v>0</v>
      </c>
      <c r="G58" s="137"/>
    </row>
    <row r="59" spans="1:7" x14ac:dyDescent="0.2">
      <c r="A59" s="140"/>
      <c r="B59" s="139" t="s">
        <v>196</v>
      </c>
      <c r="C59" s="139"/>
      <c r="D59" s="139"/>
      <c r="E59" s="138">
        <v>0</v>
      </c>
      <c r="F59" s="138">
        <v>0</v>
      </c>
      <c r="G59" s="137"/>
    </row>
    <row r="60" spans="1:7" x14ac:dyDescent="0.2">
      <c r="A60" s="140"/>
      <c r="B60" s="139" t="s">
        <v>195</v>
      </c>
      <c r="C60" s="139"/>
      <c r="D60" s="139"/>
      <c r="E60" s="138">
        <v>0</v>
      </c>
      <c r="F60" s="138">
        <v>0</v>
      </c>
      <c r="G60" s="137"/>
    </row>
    <row r="61" spans="1:7" x14ac:dyDescent="0.2">
      <c r="A61" s="140"/>
      <c r="B61" s="139" t="s">
        <v>194</v>
      </c>
      <c r="C61" s="139"/>
      <c r="D61" s="139"/>
      <c r="E61" s="138">
        <v>0</v>
      </c>
      <c r="F61" s="138">
        <v>0</v>
      </c>
      <c r="G61" s="137"/>
    </row>
    <row r="62" spans="1:7" x14ac:dyDescent="0.2">
      <c r="A62" s="140"/>
      <c r="B62" s="139" t="s">
        <v>193</v>
      </c>
      <c r="C62" s="139"/>
      <c r="D62" s="139"/>
      <c r="E62" s="138">
        <v>0</v>
      </c>
      <c r="F62" s="138">
        <v>0</v>
      </c>
      <c r="G62" s="137"/>
    </row>
    <row r="63" spans="1:7" x14ac:dyDescent="0.2">
      <c r="A63" s="140" t="s">
        <v>192</v>
      </c>
      <c r="B63" s="139"/>
      <c r="C63" s="139"/>
      <c r="D63" s="139"/>
      <c r="E63" s="138">
        <f>+E64</f>
        <v>0</v>
      </c>
      <c r="F63" s="138">
        <v>0</v>
      </c>
      <c r="G63" s="137"/>
    </row>
    <row r="64" spans="1:7" x14ac:dyDescent="0.2">
      <c r="A64" s="140"/>
      <c r="B64" s="139" t="s">
        <v>191</v>
      </c>
      <c r="C64" s="139"/>
      <c r="D64" s="139"/>
      <c r="E64" s="138">
        <v>0</v>
      </c>
      <c r="F64" s="138">
        <v>0</v>
      </c>
      <c r="G64" s="137"/>
    </row>
    <row r="65" spans="1:7" ht="7.5" customHeight="1" x14ac:dyDescent="0.2">
      <c r="A65" s="140"/>
      <c r="B65" s="139"/>
      <c r="C65" s="139"/>
      <c r="D65" s="139"/>
      <c r="E65" s="138"/>
      <c r="F65" s="138"/>
      <c r="G65" s="137"/>
    </row>
    <row r="66" spans="1:7" x14ac:dyDescent="0.2">
      <c r="A66" s="140" t="s">
        <v>190</v>
      </c>
      <c r="B66" s="139"/>
      <c r="C66" s="139"/>
      <c r="D66" s="139"/>
      <c r="E66" s="138">
        <f>+E32+E36+E46+E50+E56+E63</f>
        <v>26931616584</v>
      </c>
      <c r="F66" s="138">
        <v>22849334701</v>
      </c>
      <c r="G66" s="137"/>
    </row>
    <row r="67" spans="1:7" ht="4.5" customHeight="1" x14ac:dyDescent="0.2">
      <c r="A67" s="141"/>
      <c r="B67" s="139"/>
      <c r="C67" s="139"/>
      <c r="D67" s="139"/>
      <c r="E67" s="138"/>
      <c r="F67" s="138"/>
      <c r="G67" s="137"/>
    </row>
    <row r="68" spans="1:7" x14ac:dyDescent="0.2">
      <c r="A68" s="140" t="s">
        <v>189</v>
      </c>
      <c r="B68" s="139"/>
      <c r="C68" s="139"/>
      <c r="D68" s="139"/>
      <c r="E68" s="138">
        <f>+E29-E66</f>
        <v>3379226204</v>
      </c>
      <c r="F68" s="138">
        <f>+F29-F66</f>
        <v>3008493567</v>
      </c>
      <c r="G68" s="137"/>
    </row>
    <row r="69" spans="1:7" ht="5.25" customHeight="1" thickBot="1" x14ac:dyDescent="0.25">
      <c r="A69" s="136"/>
      <c r="B69" s="135"/>
      <c r="C69" s="135"/>
      <c r="D69" s="135"/>
      <c r="E69" s="134"/>
      <c r="F69" s="133"/>
      <c r="G69" s="132"/>
    </row>
    <row r="72" spans="1:7" x14ac:dyDescent="0.2">
      <c r="E72" s="129"/>
      <c r="G72" s="131"/>
    </row>
    <row r="73" spans="1:7" x14ac:dyDescent="0.2">
      <c r="E73" s="129"/>
    </row>
    <row r="74" spans="1:7" x14ac:dyDescent="0.2">
      <c r="A74" s="574" t="s">
        <v>120</v>
      </c>
      <c r="B74" s="574"/>
      <c r="C74" s="574"/>
      <c r="D74" s="574"/>
      <c r="E74" s="574"/>
      <c r="F74" s="574"/>
      <c r="G74" s="574"/>
    </row>
    <row r="75" spans="1:7" x14ac:dyDescent="0.2">
      <c r="A75" s="574" t="s">
        <v>121</v>
      </c>
      <c r="B75" s="574"/>
      <c r="C75" s="574"/>
      <c r="D75" s="574"/>
      <c r="E75" s="574"/>
      <c r="F75" s="574"/>
      <c r="G75" s="574"/>
    </row>
  </sheetData>
  <mergeCells count="8">
    <mergeCell ref="A74:G74"/>
    <mergeCell ref="A75:G75"/>
    <mergeCell ref="A3:G3"/>
    <mergeCell ref="A4:G4"/>
    <mergeCell ref="A5:G5"/>
    <mergeCell ref="A6:G6"/>
    <mergeCell ref="A7:G7"/>
    <mergeCell ref="B18:C18"/>
  </mergeCells>
  <printOptions horizontalCentered="1"/>
  <pageMargins left="0.11811023622047245" right="0.11811023622047245" top="0" bottom="0" header="0.31496062992125984" footer="0.31496062992125984"/>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9"/>
  <sheetViews>
    <sheetView topLeftCell="A3" workbookViewId="0">
      <selection activeCell="I18" sqref="I18"/>
    </sheetView>
  </sheetViews>
  <sheetFormatPr baseColWidth="10" defaultColWidth="9.140625" defaultRowHeight="12.75" x14ac:dyDescent="0.2"/>
  <cols>
    <col min="1" max="1" width="76.42578125" customWidth="1"/>
    <col min="2" max="2" width="2" hidden="1" customWidth="1"/>
    <col min="3" max="3" width="19" customWidth="1"/>
    <col min="4" max="4" width="13.85546875" bestFit="1" customWidth="1"/>
    <col min="5" max="5" width="14.28515625" style="52" bestFit="1" customWidth="1"/>
    <col min="6" max="6" width="14.85546875" style="52" bestFit="1" customWidth="1"/>
    <col min="7" max="7" width="14.5703125" bestFit="1" customWidth="1"/>
  </cols>
  <sheetData>
    <row r="1" spans="1:7" s="122" customFormat="1" ht="13.5" hidden="1" thickBot="1" x14ac:dyDescent="0.25">
      <c r="A1" s="128" t="s">
        <v>180</v>
      </c>
      <c r="B1" s="123" t="s">
        <v>181</v>
      </c>
      <c r="C1" s="123" t="s">
        <v>187</v>
      </c>
      <c r="D1" s="123" t="s">
        <v>188</v>
      </c>
      <c r="E1" s="213" t="s">
        <v>188</v>
      </c>
      <c r="F1" s="213" t="s">
        <v>186</v>
      </c>
      <c r="G1" s="127" t="s">
        <v>185</v>
      </c>
    </row>
    <row r="2" spans="1:7" ht="13.5" hidden="1" thickBot="1" x14ac:dyDescent="0.25">
      <c r="A2" s="121"/>
      <c r="B2" s="116"/>
      <c r="C2" s="116"/>
      <c r="D2" s="116"/>
      <c r="E2" s="212"/>
      <c r="F2" s="212"/>
      <c r="G2" s="120"/>
    </row>
    <row r="3" spans="1:7" ht="18.75" x14ac:dyDescent="0.3">
      <c r="A3" s="550" t="s">
        <v>0</v>
      </c>
      <c r="B3" s="575"/>
      <c r="C3" s="575"/>
      <c r="D3" s="575"/>
      <c r="E3" s="575"/>
      <c r="F3" s="575"/>
      <c r="G3" s="576"/>
    </row>
    <row r="4" spans="1:7" ht="15.75" x14ac:dyDescent="0.25">
      <c r="A4" s="553" t="s">
        <v>270</v>
      </c>
      <c r="B4" s="554"/>
      <c r="C4" s="554"/>
      <c r="D4" s="554"/>
      <c r="E4" s="554"/>
      <c r="F4" s="554"/>
      <c r="G4" s="555"/>
    </row>
    <row r="5" spans="1:7" ht="15.75" x14ac:dyDescent="0.2">
      <c r="A5" s="577" t="s">
        <v>269</v>
      </c>
      <c r="B5" s="578"/>
      <c r="C5" s="578"/>
      <c r="D5" s="578"/>
      <c r="E5" s="578"/>
      <c r="F5" s="578"/>
      <c r="G5" s="579"/>
    </row>
    <row r="6" spans="1:7" ht="15.75" x14ac:dyDescent="0.2">
      <c r="A6" s="577" t="s">
        <v>247</v>
      </c>
      <c r="B6" s="578"/>
      <c r="C6" s="578"/>
      <c r="D6" s="578"/>
      <c r="E6" s="578"/>
      <c r="F6" s="578"/>
      <c r="G6" s="579"/>
    </row>
    <row r="7" spans="1:7" ht="15.75" thickBot="1" x14ac:dyDescent="0.3">
      <c r="A7" s="585"/>
      <c r="B7" s="586"/>
      <c r="C7" s="586"/>
      <c r="D7" s="586"/>
      <c r="E7" s="586"/>
      <c r="F7" s="586"/>
      <c r="G7" s="587"/>
    </row>
    <row r="8" spans="1:7" ht="77.25" thickBot="1" x14ac:dyDescent="0.25">
      <c r="A8" s="211" t="s">
        <v>268</v>
      </c>
      <c r="B8" s="210"/>
      <c r="C8" s="209" t="s">
        <v>267</v>
      </c>
      <c r="D8" s="209" t="s">
        <v>266</v>
      </c>
      <c r="E8" s="209" t="s">
        <v>265</v>
      </c>
      <c r="F8" s="209" t="s">
        <v>264</v>
      </c>
      <c r="G8" s="208" t="s">
        <v>263</v>
      </c>
    </row>
    <row r="9" spans="1:7" ht="13.5" thickBot="1" x14ac:dyDescent="0.25">
      <c r="A9" s="207"/>
      <c r="B9" s="207"/>
      <c r="C9" s="206"/>
      <c r="D9" s="206"/>
      <c r="E9" s="206"/>
      <c r="F9" s="205"/>
      <c r="G9" s="204"/>
    </row>
    <row r="10" spans="1:7" x14ac:dyDescent="0.2">
      <c r="A10" s="203"/>
      <c r="B10" s="183"/>
      <c r="C10" s="201"/>
      <c r="D10" s="202"/>
      <c r="E10" s="201"/>
      <c r="F10" s="200"/>
      <c r="G10" s="199"/>
    </row>
    <row r="11" spans="1:7" x14ac:dyDescent="0.2">
      <c r="A11" s="196" t="s">
        <v>128</v>
      </c>
      <c r="B11" s="195"/>
      <c r="C11" s="168"/>
      <c r="D11" s="168">
        <v>0</v>
      </c>
      <c r="E11" s="168"/>
      <c r="F11" s="169"/>
      <c r="G11" s="173">
        <v>0</v>
      </c>
    </row>
    <row r="12" spans="1:7" x14ac:dyDescent="0.2">
      <c r="A12" s="198"/>
      <c r="B12" s="197"/>
      <c r="C12" s="168"/>
      <c r="D12" s="168"/>
      <c r="E12" s="176"/>
      <c r="F12" s="169"/>
      <c r="G12" s="168"/>
    </row>
    <row r="13" spans="1:7" x14ac:dyDescent="0.2">
      <c r="A13" s="171"/>
      <c r="B13" s="170"/>
      <c r="C13" s="168"/>
      <c r="D13" s="168"/>
      <c r="E13" s="168"/>
      <c r="F13" s="169"/>
      <c r="G13" s="168"/>
    </row>
    <row r="14" spans="1:7" x14ac:dyDescent="0.2">
      <c r="A14" s="196" t="s">
        <v>262</v>
      </c>
      <c r="B14" s="195"/>
      <c r="C14" s="168"/>
      <c r="D14" s="168"/>
      <c r="E14" s="168"/>
      <c r="F14" s="169"/>
      <c r="G14" s="173"/>
    </row>
    <row r="15" spans="1:7" x14ac:dyDescent="0.2">
      <c r="A15" s="171" t="s">
        <v>136</v>
      </c>
      <c r="B15" s="170" t="s">
        <v>261</v>
      </c>
      <c r="C15" s="176">
        <v>0</v>
      </c>
      <c r="D15" s="176"/>
      <c r="E15" s="168"/>
      <c r="F15" s="169"/>
      <c r="G15" s="173">
        <v>0</v>
      </c>
    </row>
    <row r="16" spans="1:7" x14ac:dyDescent="0.2">
      <c r="A16" s="171" t="s">
        <v>135</v>
      </c>
      <c r="B16" s="170" t="s">
        <v>260</v>
      </c>
      <c r="C16" s="176">
        <v>0</v>
      </c>
      <c r="D16" s="176"/>
      <c r="E16" s="168"/>
      <c r="F16" s="169"/>
      <c r="G16" s="173">
        <v>0</v>
      </c>
    </row>
    <row r="17" spans="1:7" x14ac:dyDescent="0.2">
      <c r="A17" s="171" t="s">
        <v>252</v>
      </c>
      <c r="B17" s="170"/>
      <c r="C17" s="176"/>
      <c r="D17" s="176"/>
      <c r="E17" s="168"/>
      <c r="F17" s="169">
        <v>0</v>
      </c>
      <c r="G17" s="173">
        <v>0</v>
      </c>
    </row>
    <row r="18" spans="1:7" x14ac:dyDescent="0.2">
      <c r="A18" s="171"/>
      <c r="B18" s="170"/>
      <c r="C18" s="168"/>
      <c r="D18" s="168"/>
      <c r="E18" s="168"/>
      <c r="F18" s="169"/>
      <c r="G18" s="168"/>
    </row>
    <row r="19" spans="1:7" x14ac:dyDescent="0.2">
      <c r="A19" s="184" t="s">
        <v>259</v>
      </c>
      <c r="B19" s="183"/>
      <c r="C19" s="168"/>
      <c r="D19" s="168"/>
      <c r="E19" s="168"/>
      <c r="F19" s="169"/>
      <c r="G19" s="173"/>
    </row>
    <row r="20" spans="1:7" x14ac:dyDescent="0.2">
      <c r="A20" s="177" t="s">
        <v>189</v>
      </c>
      <c r="B20" s="189" t="s">
        <v>258</v>
      </c>
      <c r="C20" s="168"/>
      <c r="D20" s="194"/>
      <c r="E20" s="180">
        <v>-1067565204</v>
      </c>
      <c r="F20" s="192"/>
      <c r="G20" s="173">
        <f>SUM(C20:F20)</f>
        <v>-1067565204</v>
      </c>
    </row>
    <row r="21" spans="1:7" x14ac:dyDescent="0.2">
      <c r="A21" s="177" t="s">
        <v>131</v>
      </c>
      <c r="B21" s="189" t="s">
        <v>257</v>
      </c>
      <c r="C21" s="168"/>
      <c r="D21" s="179">
        <v>6053348881</v>
      </c>
      <c r="E21" s="193"/>
      <c r="F21" s="192"/>
      <c r="G21" s="173">
        <f>SUM(C21:F21)</f>
        <v>6053348881</v>
      </c>
    </row>
    <row r="22" spans="1:7" x14ac:dyDescent="0.2">
      <c r="A22" s="177" t="s">
        <v>130</v>
      </c>
      <c r="B22" s="189" t="s">
        <v>256</v>
      </c>
      <c r="C22" s="168"/>
      <c r="D22" s="181"/>
      <c r="E22" s="191"/>
      <c r="F22" s="190">
        <v>9270935174</v>
      </c>
      <c r="G22" s="173">
        <f>SUM(C22:F22)</f>
        <v>9270935174</v>
      </c>
    </row>
    <row r="23" spans="1:7" x14ac:dyDescent="0.2">
      <c r="A23" s="177" t="s">
        <v>129</v>
      </c>
      <c r="B23" s="189" t="s">
        <v>255</v>
      </c>
      <c r="C23" s="168"/>
      <c r="D23" s="176">
        <v>0</v>
      </c>
      <c r="E23" s="176"/>
      <c r="F23" s="169"/>
      <c r="G23" s="173">
        <f>SUM(C23:F23)</f>
        <v>0</v>
      </c>
    </row>
    <row r="24" spans="1:7" x14ac:dyDescent="0.2">
      <c r="A24" s="188"/>
      <c r="B24" s="187"/>
      <c r="C24" s="173"/>
      <c r="D24" s="176"/>
      <c r="E24" s="176"/>
      <c r="F24" s="169"/>
      <c r="G24" s="168"/>
    </row>
    <row r="25" spans="1:7" x14ac:dyDescent="0.2">
      <c r="A25" s="171"/>
      <c r="B25" s="170"/>
      <c r="C25" s="168"/>
      <c r="D25" s="168"/>
      <c r="E25" s="168"/>
      <c r="F25" s="169"/>
      <c r="G25" s="168"/>
    </row>
    <row r="26" spans="1:7" x14ac:dyDescent="0.2">
      <c r="A26" s="186" t="s">
        <v>254</v>
      </c>
      <c r="B26" s="185"/>
      <c r="C26" s="165">
        <v>0</v>
      </c>
      <c r="D26" s="165">
        <v>6053348881</v>
      </c>
      <c r="E26" s="165">
        <v>-1067565204</v>
      </c>
      <c r="F26" s="165">
        <v>9270935174</v>
      </c>
      <c r="G26" s="165">
        <f>SUM(C26:F26)</f>
        <v>14256718851</v>
      </c>
    </row>
    <row r="27" spans="1:7" x14ac:dyDescent="0.2">
      <c r="A27" s="171"/>
      <c r="B27" s="170"/>
      <c r="C27" s="168"/>
      <c r="D27" s="176"/>
      <c r="E27" s="176"/>
      <c r="F27" s="169"/>
      <c r="G27" s="168"/>
    </row>
    <row r="28" spans="1:7" x14ac:dyDescent="0.2">
      <c r="A28" s="171"/>
      <c r="B28" s="170"/>
      <c r="C28" s="168"/>
      <c r="D28" s="176"/>
      <c r="E28" s="176"/>
      <c r="F28" s="169"/>
      <c r="G28" s="168"/>
    </row>
    <row r="29" spans="1:7" x14ac:dyDescent="0.2">
      <c r="A29" s="184" t="s">
        <v>253</v>
      </c>
      <c r="B29" s="183"/>
      <c r="C29" s="168"/>
      <c r="D29" s="176"/>
      <c r="E29" s="176"/>
      <c r="F29" s="169"/>
      <c r="G29" s="173"/>
    </row>
    <row r="30" spans="1:7" x14ac:dyDescent="0.2">
      <c r="A30" s="177" t="s">
        <v>136</v>
      </c>
      <c r="B30" s="170"/>
      <c r="C30" s="176">
        <v>0</v>
      </c>
      <c r="D30" s="176"/>
      <c r="E30" s="168"/>
      <c r="F30" s="169"/>
      <c r="G30" s="173">
        <f>SUM(C30:F30)</f>
        <v>0</v>
      </c>
    </row>
    <row r="31" spans="1:7" x14ac:dyDescent="0.2">
      <c r="A31" s="177" t="s">
        <v>135</v>
      </c>
      <c r="B31" s="170"/>
      <c r="C31" s="176">
        <v>5605800</v>
      </c>
      <c r="D31" s="176"/>
      <c r="E31" s="168"/>
      <c r="F31" s="169"/>
      <c r="G31" s="173">
        <f>SUM(C31:F31)</f>
        <v>5605800</v>
      </c>
    </row>
    <row r="32" spans="1:7" x14ac:dyDescent="0.2">
      <c r="A32" s="177" t="s">
        <v>252</v>
      </c>
      <c r="B32" s="170"/>
      <c r="C32" s="176"/>
      <c r="D32" s="176"/>
      <c r="E32" s="168"/>
      <c r="F32" s="169">
        <v>0</v>
      </c>
      <c r="G32" s="173">
        <f>SUM(C32:F32)</f>
        <v>0</v>
      </c>
    </row>
    <row r="33" spans="1:7" x14ac:dyDescent="0.2">
      <c r="A33" s="172"/>
      <c r="B33" s="170"/>
      <c r="C33" s="168"/>
      <c r="D33" s="168"/>
      <c r="E33" s="168"/>
      <c r="F33" s="169"/>
      <c r="G33" s="168"/>
    </row>
    <row r="34" spans="1:7" x14ac:dyDescent="0.2">
      <c r="A34" s="172"/>
      <c r="B34" s="170"/>
      <c r="C34" s="168"/>
      <c r="D34" s="168"/>
      <c r="E34" s="168"/>
      <c r="F34" s="169"/>
      <c r="G34" s="173"/>
    </row>
    <row r="35" spans="1:7" x14ac:dyDescent="0.2">
      <c r="A35" s="182" t="s">
        <v>251</v>
      </c>
      <c r="B35" s="170"/>
      <c r="C35" s="168"/>
      <c r="D35" s="176"/>
      <c r="E35" s="176"/>
      <c r="F35" s="169"/>
      <c r="G35" s="168"/>
    </row>
    <row r="36" spans="1:7" x14ac:dyDescent="0.2">
      <c r="A36" s="177" t="s">
        <v>189</v>
      </c>
      <c r="B36" s="170"/>
      <c r="C36" s="168"/>
      <c r="D36" s="181"/>
      <c r="E36" s="180">
        <v>3379226204</v>
      </c>
      <c r="F36" s="169"/>
      <c r="G36" s="173">
        <f>SUM(C36:F36)</f>
        <v>3379226204</v>
      </c>
    </row>
    <row r="37" spans="1:7" x14ac:dyDescent="0.2">
      <c r="A37" s="177" t="s">
        <v>131</v>
      </c>
      <c r="B37" s="170"/>
      <c r="C37" s="168"/>
      <c r="D37" s="179">
        <v>-1107996852</v>
      </c>
      <c r="E37" s="178">
        <v>1067565204</v>
      </c>
      <c r="F37" s="169"/>
      <c r="G37" s="173">
        <f>SUM(C37:F37)</f>
        <v>-40431648</v>
      </c>
    </row>
    <row r="38" spans="1:7" x14ac:dyDescent="0.2">
      <c r="A38" s="177" t="s">
        <v>130</v>
      </c>
      <c r="B38" s="170"/>
      <c r="C38" s="168"/>
      <c r="D38" s="176"/>
      <c r="E38" s="176"/>
      <c r="F38" s="169">
        <v>0</v>
      </c>
      <c r="G38" s="173">
        <f>SUM(C38:F38)</f>
        <v>0</v>
      </c>
    </row>
    <row r="39" spans="1:7" x14ac:dyDescent="0.2">
      <c r="A39" s="177" t="s">
        <v>129</v>
      </c>
      <c r="B39" s="170"/>
      <c r="C39" s="173"/>
      <c r="D39" s="176"/>
      <c r="E39" s="175"/>
      <c r="F39" s="174">
        <v>0</v>
      </c>
      <c r="G39" s="173">
        <f>SUM(C39:F39)</f>
        <v>0</v>
      </c>
    </row>
    <row r="40" spans="1:7" x14ac:dyDescent="0.2">
      <c r="A40" s="172"/>
      <c r="B40" s="170"/>
      <c r="C40" s="168"/>
      <c r="D40" s="168"/>
      <c r="E40" s="168"/>
      <c r="F40" s="169"/>
      <c r="G40" s="168"/>
    </row>
    <row r="41" spans="1:7" x14ac:dyDescent="0.2">
      <c r="A41" s="171"/>
      <c r="B41" s="170"/>
      <c r="C41" s="168"/>
      <c r="D41" s="168"/>
      <c r="E41" s="168"/>
      <c r="F41" s="169"/>
      <c r="G41" s="168"/>
    </row>
    <row r="42" spans="1:7" x14ac:dyDescent="0.2">
      <c r="A42" s="167" t="s">
        <v>250</v>
      </c>
      <c r="B42" s="166"/>
      <c r="C42" s="165">
        <f>SUM(C26:C41)</f>
        <v>5605800</v>
      </c>
      <c r="D42" s="165">
        <f>SUM(D26:D41)</f>
        <v>4945352029</v>
      </c>
      <c r="E42" s="165">
        <f>SUM(E26:E41)</f>
        <v>3379226204</v>
      </c>
      <c r="F42" s="165">
        <f>SUM(F26:F41)</f>
        <v>9270935174</v>
      </c>
      <c r="G42" s="165">
        <f>SUM(C42:F42)</f>
        <v>17601119207</v>
      </c>
    </row>
    <row r="43" spans="1:7" ht="15.75" thickBot="1" x14ac:dyDescent="0.3">
      <c r="A43" s="164"/>
      <c r="B43" s="163"/>
      <c r="C43" s="161"/>
      <c r="D43" s="161"/>
      <c r="E43" s="161"/>
      <c r="F43" s="162"/>
      <c r="G43" s="161"/>
    </row>
    <row r="46" spans="1:7" x14ac:dyDescent="0.2">
      <c r="C46" s="129"/>
      <c r="D46" s="159"/>
      <c r="E46" s="129"/>
      <c r="F46" s="129"/>
      <c r="G46" s="160"/>
    </row>
    <row r="47" spans="1:7" x14ac:dyDescent="0.2">
      <c r="C47" s="129"/>
      <c r="D47" s="159"/>
      <c r="E47" s="129"/>
      <c r="F47" s="129"/>
      <c r="G47" s="129"/>
    </row>
    <row r="48" spans="1:7" ht="15" x14ac:dyDescent="0.25">
      <c r="A48" s="584" t="s">
        <v>120</v>
      </c>
      <c r="B48" s="584"/>
      <c r="C48" s="584"/>
      <c r="D48" s="584"/>
      <c r="E48" s="584"/>
      <c r="F48" s="584"/>
      <c r="G48" s="584"/>
    </row>
    <row r="49" spans="1:7" ht="15" x14ac:dyDescent="0.25">
      <c r="A49" s="584" t="s">
        <v>121</v>
      </c>
      <c r="B49" s="584"/>
      <c r="C49" s="584"/>
      <c r="D49" s="584"/>
      <c r="E49" s="584"/>
      <c r="F49" s="584"/>
      <c r="G49" s="584"/>
    </row>
  </sheetData>
  <mergeCells count="7">
    <mergeCell ref="A49:G49"/>
    <mergeCell ref="A3:G3"/>
    <mergeCell ref="A4:G4"/>
    <mergeCell ref="A5:G5"/>
    <mergeCell ref="A6:G6"/>
    <mergeCell ref="A7:G7"/>
    <mergeCell ref="A48:G48"/>
  </mergeCells>
  <printOptions horizontalCentered="1"/>
  <pageMargins left="0.70866141732283472" right="0.70866141732283472" top="0.74803149606299213" bottom="0.74803149606299213" header="0.31496062992125984" footer="0.31496062992125984"/>
  <pageSetup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75"/>
  <sheetViews>
    <sheetView topLeftCell="A3" workbookViewId="0">
      <selection activeCell="G38" sqref="G38"/>
    </sheetView>
  </sheetViews>
  <sheetFormatPr baseColWidth="10" defaultColWidth="9.140625" defaultRowHeight="12.75" x14ac:dyDescent="0.2"/>
  <cols>
    <col min="1" max="1" width="3.7109375" style="129" customWidth="1"/>
    <col min="2" max="2" width="72.7109375" style="129" customWidth="1"/>
    <col min="3" max="3" width="18.28515625" style="129" hidden="1" customWidth="1"/>
    <col min="4" max="4" width="19.85546875" style="129" customWidth="1"/>
    <col min="5" max="5" width="14.5703125" style="131" customWidth="1"/>
    <col min="6" max="6" width="3.140625" style="129" customWidth="1"/>
    <col min="7" max="7" width="12.28515625" style="129" bestFit="1" customWidth="1"/>
    <col min="8" max="8" width="15.85546875" style="129" bestFit="1" customWidth="1"/>
    <col min="9" max="9" width="9.140625" style="129"/>
    <col min="10" max="10" width="11.140625" style="129" bestFit="1" customWidth="1"/>
    <col min="11" max="16384" width="9.140625" style="129"/>
  </cols>
  <sheetData>
    <row r="1" spans="1:7" s="154" customFormat="1" ht="7.5" hidden="1" customHeight="1" x14ac:dyDescent="0.2">
      <c r="A1" s="158" t="s">
        <v>180</v>
      </c>
      <c r="B1" s="157" t="s">
        <v>181</v>
      </c>
      <c r="C1" s="157" t="s">
        <v>188</v>
      </c>
      <c r="D1" s="157" t="s">
        <v>187</v>
      </c>
      <c r="E1" s="251"/>
      <c r="F1" s="157" t="s">
        <v>182</v>
      </c>
    </row>
    <row r="2" spans="1:7" ht="13.5" hidden="1" thickBot="1" x14ac:dyDescent="0.25">
      <c r="A2" s="153"/>
      <c r="B2" s="150"/>
      <c r="C2" s="150"/>
      <c r="D2" s="150"/>
      <c r="F2" s="150"/>
    </row>
    <row r="3" spans="1:7" ht="20.25" customHeight="1" x14ac:dyDescent="0.3">
      <c r="A3" s="550" t="s">
        <v>0</v>
      </c>
      <c r="B3" s="575"/>
      <c r="C3" s="575"/>
      <c r="D3" s="575"/>
      <c r="E3" s="575"/>
      <c r="F3" s="576"/>
    </row>
    <row r="4" spans="1:7" ht="15.75" x14ac:dyDescent="0.25">
      <c r="A4" s="553" t="s">
        <v>336</v>
      </c>
      <c r="B4" s="554"/>
      <c r="C4" s="554"/>
      <c r="D4" s="554"/>
      <c r="E4" s="554"/>
      <c r="F4" s="555"/>
    </row>
    <row r="5" spans="1:7" ht="15.75" x14ac:dyDescent="0.25">
      <c r="A5" s="553" t="s">
        <v>248</v>
      </c>
      <c r="B5" s="554"/>
      <c r="C5" s="554"/>
      <c r="D5" s="554"/>
      <c r="E5" s="554"/>
      <c r="F5" s="555"/>
    </row>
    <row r="6" spans="1:7" ht="18.75" customHeight="1" thickBot="1" x14ac:dyDescent="0.25">
      <c r="A6" s="556" t="s">
        <v>187</v>
      </c>
      <c r="B6" s="557"/>
      <c r="C6" s="557"/>
      <c r="D6" s="557"/>
      <c r="E6" s="557"/>
      <c r="F6" s="558"/>
    </row>
    <row r="7" spans="1:7" ht="13.5" thickBot="1" x14ac:dyDescent="0.25">
      <c r="A7" s="588"/>
      <c r="B7" s="589"/>
      <c r="C7" s="589"/>
      <c r="D7" s="589"/>
      <c r="E7" s="589"/>
      <c r="F7" s="590"/>
    </row>
    <row r="8" spans="1:7" ht="6.75" customHeight="1" x14ac:dyDescent="0.2">
      <c r="A8" s="222"/>
      <c r="B8" s="221"/>
      <c r="C8" s="221"/>
      <c r="D8" s="221"/>
      <c r="E8" s="250"/>
      <c r="F8" s="218"/>
    </row>
    <row r="9" spans="1:7" x14ac:dyDescent="0.2">
      <c r="A9" s="222"/>
      <c r="B9" s="221"/>
      <c r="C9" s="221"/>
      <c r="D9" s="249" t="s">
        <v>335</v>
      </c>
      <c r="E9" s="248" t="s">
        <v>334</v>
      </c>
      <c r="F9" s="218"/>
    </row>
    <row r="10" spans="1:7" ht="5.25" customHeight="1" x14ac:dyDescent="0.2">
      <c r="A10" s="222"/>
      <c r="B10" s="221"/>
      <c r="C10" s="221"/>
      <c r="D10" s="247"/>
      <c r="E10" s="246"/>
      <c r="F10" s="218"/>
    </row>
    <row r="11" spans="1:7" x14ac:dyDescent="0.2">
      <c r="A11" s="238" t="s">
        <v>176</v>
      </c>
      <c r="B11" s="224"/>
      <c r="C11" s="220" t="s">
        <v>305</v>
      </c>
      <c r="D11" s="225">
        <f>+D12+D21</f>
        <v>512389086</v>
      </c>
      <c r="E11" s="225">
        <f>+E12+E21</f>
        <v>1892406878</v>
      </c>
      <c r="F11" s="218"/>
    </row>
    <row r="12" spans="1:7" x14ac:dyDescent="0.2">
      <c r="A12" s="236" t="s">
        <v>5</v>
      </c>
      <c r="B12" s="242"/>
      <c r="C12" s="241"/>
      <c r="D12" s="235">
        <f>SUM(D13:D19)</f>
        <v>249271744</v>
      </c>
      <c r="E12" s="235">
        <f>SUM(E13:E19)</f>
        <v>960790076</v>
      </c>
      <c r="F12" s="245"/>
    </row>
    <row r="13" spans="1:7" x14ac:dyDescent="0.2">
      <c r="A13" s="222"/>
      <c r="B13" s="234" t="s">
        <v>333</v>
      </c>
      <c r="C13" s="221" t="s">
        <v>332</v>
      </c>
      <c r="D13" s="230">
        <v>0</v>
      </c>
      <c r="E13" s="230">
        <v>736198060</v>
      </c>
      <c r="F13" s="218"/>
      <c r="G13" s="244"/>
    </row>
    <row r="14" spans="1:7" x14ac:dyDescent="0.2">
      <c r="A14" s="222"/>
      <c r="B14" s="234" t="s">
        <v>331</v>
      </c>
      <c r="C14" s="221" t="s">
        <v>330</v>
      </c>
      <c r="D14" s="230">
        <v>249271744</v>
      </c>
      <c r="E14" s="230">
        <v>0</v>
      </c>
      <c r="F14" s="218"/>
    </row>
    <row r="15" spans="1:7" x14ac:dyDescent="0.2">
      <c r="A15" s="222"/>
      <c r="B15" s="234" t="s">
        <v>329</v>
      </c>
      <c r="C15" s="221" t="s">
        <v>328</v>
      </c>
      <c r="D15" s="230">
        <v>0</v>
      </c>
      <c r="E15" s="230">
        <v>224127016</v>
      </c>
      <c r="F15" s="218"/>
    </row>
    <row r="16" spans="1:7" x14ac:dyDescent="0.2">
      <c r="A16" s="222"/>
      <c r="B16" s="234" t="s">
        <v>327</v>
      </c>
      <c r="C16" s="221" t="s">
        <v>326</v>
      </c>
      <c r="D16" s="230">
        <v>0</v>
      </c>
      <c r="E16" s="230">
        <v>0</v>
      </c>
      <c r="F16" s="218"/>
    </row>
    <row r="17" spans="1:7" x14ac:dyDescent="0.2">
      <c r="A17" s="222"/>
      <c r="B17" s="234" t="s">
        <v>166</v>
      </c>
      <c r="C17" s="221" t="s">
        <v>325</v>
      </c>
      <c r="D17" s="230">
        <v>0</v>
      </c>
      <c r="E17" s="230">
        <v>0</v>
      </c>
      <c r="F17" s="218"/>
    </row>
    <row r="18" spans="1:7" x14ac:dyDescent="0.2">
      <c r="A18" s="222"/>
      <c r="B18" s="234" t="s">
        <v>324</v>
      </c>
      <c r="C18" s="243" t="s">
        <v>323</v>
      </c>
      <c r="D18" s="230">
        <v>0</v>
      </c>
      <c r="E18" s="230">
        <v>0</v>
      </c>
      <c r="F18" s="218"/>
    </row>
    <row r="19" spans="1:7" x14ac:dyDescent="0.2">
      <c r="A19" s="222"/>
      <c r="B19" s="234" t="s">
        <v>322</v>
      </c>
      <c r="C19" s="221" t="s">
        <v>321</v>
      </c>
      <c r="D19" s="230">
        <v>0</v>
      </c>
      <c r="E19" s="230">
        <v>465000</v>
      </c>
      <c r="F19" s="218"/>
    </row>
    <row r="20" spans="1:7" ht="4.5" customHeight="1" x14ac:dyDescent="0.2">
      <c r="A20" s="222"/>
      <c r="B20" s="221"/>
      <c r="C20" s="221"/>
      <c r="D20" s="223"/>
      <c r="E20" s="223"/>
      <c r="F20" s="218"/>
    </row>
    <row r="21" spans="1:7" x14ac:dyDescent="0.2">
      <c r="A21" s="236" t="s">
        <v>83</v>
      </c>
      <c r="B21" s="242"/>
      <c r="C21" s="241"/>
      <c r="D21" s="235">
        <f>SUM(D22:D30)</f>
        <v>263117342</v>
      </c>
      <c r="E21" s="235">
        <f>SUM(E22:E30)</f>
        <v>931616802</v>
      </c>
      <c r="F21" s="218"/>
    </row>
    <row r="22" spans="1:7" x14ac:dyDescent="0.2">
      <c r="A22" s="222"/>
      <c r="B22" s="234" t="s">
        <v>320</v>
      </c>
      <c r="C22" s="221"/>
      <c r="D22" s="230">
        <v>46746711</v>
      </c>
      <c r="E22" s="230">
        <v>0</v>
      </c>
      <c r="F22" s="218"/>
    </row>
    <row r="23" spans="1:7" x14ac:dyDescent="0.2">
      <c r="A23" s="222"/>
      <c r="B23" s="234" t="s">
        <v>156</v>
      </c>
      <c r="C23" s="221" t="s">
        <v>319</v>
      </c>
      <c r="D23" s="230">
        <v>0</v>
      </c>
      <c r="E23" s="230">
        <v>0</v>
      </c>
      <c r="F23" s="218"/>
    </row>
    <row r="24" spans="1:7" x14ac:dyDescent="0.2">
      <c r="A24" s="222"/>
      <c r="B24" s="234" t="s">
        <v>318</v>
      </c>
      <c r="C24" s="221" t="s">
        <v>317</v>
      </c>
      <c r="D24" s="230">
        <v>0</v>
      </c>
      <c r="E24" s="230">
        <v>879073296</v>
      </c>
      <c r="F24" s="218"/>
    </row>
    <row r="25" spans="1:7" x14ac:dyDescent="0.2">
      <c r="A25" s="222"/>
      <c r="B25" s="234" t="s">
        <v>316</v>
      </c>
      <c r="C25" s="221" t="s">
        <v>315</v>
      </c>
      <c r="D25" s="230">
        <v>0</v>
      </c>
      <c r="E25" s="230">
        <v>26969657</v>
      </c>
      <c r="F25" s="218"/>
    </row>
    <row r="26" spans="1:7" x14ac:dyDescent="0.2">
      <c r="A26" s="222"/>
      <c r="B26" s="234" t="s">
        <v>314</v>
      </c>
      <c r="C26" s="221" t="s">
        <v>313</v>
      </c>
      <c r="D26" s="230">
        <v>0</v>
      </c>
      <c r="E26" s="230">
        <v>25573849</v>
      </c>
      <c r="F26" s="218"/>
    </row>
    <row r="27" spans="1:7" x14ac:dyDescent="0.2">
      <c r="A27" s="222"/>
      <c r="B27" s="240" t="s">
        <v>312</v>
      </c>
      <c r="C27" s="239" t="s">
        <v>311</v>
      </c>
      <c r="D27" s="230">
        <v>215659631</v>
      </c>
      <c r="E27" s="230">
        <v>0</v>
      </c>
      <c r="F27" s="218"/>
    </row>
    <row r="28" spans="1:7" x14ac:dyDescent="0.2">
      <c r="A28" s="222"/>
      <c r="B28" s="234" t="s">
        <v>146</v>
      </c>
      <c r="C28" s="221" t="s">
        <v>310</v>
      </c>
      <c r="D28" s="230">
        <v>0</v>
      </c>
      <c r="E28" s="230">
        <v>0</v>
      </c>
      <c r="F28" s="218"/>
    </row>
    <row r="29" spans="1:7" x14ac:dyDescent="0.2">
      <c r="A29" s="222"/>
      <c r="B29" s="234" t="s">
        <v>309</v>
      </c>
      <c r="C29" s="221" t="s">
        <v>308</v>
      </c>
      <c r="D29" s="230">
        <v>0</v>
      </c>
      <c r="E29" s="230">
        <v>0</v>
      </c>
      <c r="F29" s="218"/>
    </row>
    <row r="30" spans="1:7" x14ac:dyDescent="0.2">
      <c r="A30" s="222"/>
      <c r="B30" s="234" t="s">
        <v>307</v>
      </c>
      <c r="C30" s="221" t="s">
        <v>306</v>
      </c>
      <c r="D30" s="230">
        <v>711000</v>
      </c>
      <c r="E30" s="230">
        <v>0</v>
      </c>
      <c r="F30" s="218"/>
      <c r="G30" s="130"/>
    </row>
    <row r="31" spans="1:7" ht="6" customHeight="1" x14ac:dyDescent="0.2">
      <c r="A31" s="222"/>
      <c r="B31" s="224"/>
      <c r="C31" s="221"/>
      <c r="D31" s="223"/>
      <c r="E31" s="223"/>
      <c r="F31" s="218"/>
    </row>
    <row r="32" spans="1:7" x14ac:dyDescent="0.2">
      <c r="A32" s="238" t="s">
        <v>175</v>
      </c>
      <c r="B32" s="224"/>
      <c r="C32" s="237" t="s">
        <v>305</v>
      </c>
      <c r="D32" s="225">
        <f>+D33+D43</f>
        <v>364179066</v>
      </c>
      <c r="E32" s="225">
        <f>+E33+E43</f>
        <v>2328561629</v>
      </c>
      <c r="F32" s="218"/>
    </row>
    <row r="33" spans="1:10" x14ac:dyDescent="0.2">
      <c r="A33" s="236" t="s">
        <v>6</v>
      </c>
      <c r="B33" s="224"/>
      <c r="C33" s="221"/>
      <c r="D33" s="235">
        <f>SUM(D34:D41)</f>
        <v>70747854</v>
      </c>
      <c r="E33" s="235">
        <f>SUM(E34:E41)</f>
        <v>2328561629</v>
      </c>
      <c r="F33" s="218"/>
    </row>
    <row r="34" spans="1:10" x14ac:dyDescent="0.2">
      <c r="A34" s="231"/>
      <c r="B34" s="234" t="s">
        <v>304</v>
      </c>
      <c r="C34" s="221" t="s">
        <v>303</v>
      </c>
      <c r="D34" s="230">
        <v>0</v>
      </c>
      <c r="E34" s="230">
        <v>910759651</v>
      </c>
      <c r="F34" s="218"/>
      <c r="H34" s="36"/>
    </row>
    <row r="35" spans="1:10" x14ac:dyDescent="0.2">
      <c r="A35" s="231"/>
      <c r="B35" s="234" t="s">
        <v>302</v>
      </c>
      <c r="C35" s="221" t="s">
        <v>301</v>
      </c>
      <c r="D35" s="230">
        <v>0</v>
      </c>
      <c r="E35" s="230">
        <v>1095282991</v>
      </c>
      <c r="F35" s="218"/>
    </row>
    <row r="36" spans="1:10" x14ac:dyDescent="0.2">
      <c r="A36" s="231"/>
      <c r="B36" s="234" t="s">
        <v>300</v>
      </c>
      <c r="C36" s="221" t="s">
        <v>299</v>
      </c>
      <c r="D36" s="230">
        <v>0</v>
      </c>
      <c r="E36" s="230">
        <v>322354831</v>
      </c>
      <c r="F36" s="218"/>
      <c r="J36" s="36"/>
    </row>
    <row r="37" spans="1:10" x14ac:dyDescent="0.2">
      <c r="A37" s="231"/>
      <c r="B37" s="234" t="s">
        <v>167</v>
      </c>
      <c r="C37" s="221" t="s">
        <v>298</v>
      </c>
      <c r="D37" s="230">
        <v>0</v>
      </c>
      <c r="E37" s="230">
        <v>0</v>
      </c>
      <c r="F37" s="218"/>
    </row>
    <row r="38" spans="1:10" x14ac:dyDescent="0.2">
      <c r="A38" s="231"/>
      <c r="B38" s="234" t="s">
        <v>165</v>
      </c>
      <c r="C38" s="221" t="s">
        <v>297</v>
      </c>
      <c r="D38" s="230">
        <v>6987853</v>
      </c>
      <c r="E38" s="230">
        <v>0</v>
      </c>
      <c r="F38" s="218"/>
    </row>
    <row r="39" spans="1:10" x14ac:dyDescent="0.2">
      <c r="A39" s="231"/>
      <c r="B39" s="234" t="s">
        <v>296</v>
      </c>
      <c r="C39" s="221" t="s">
        <v>295</v>
      </c>
      <c r="D39" s="230">
        <v>63760001</v>
      </c>
      <c r="E39" s="230">
        <v>0</v>
      </c>
      <c r="F39" s="218"/>
    </row>
    <row r="40" spans="1:10" x14ac:dyDescent="0.2">
      <c r="A40" s="231"/>
      <c r="B40" s="234" t="s">
        <v>161</v>
      </c>
      <c r="C40" s="221" t="s">
        <v>294</v>
      </c>
      <c r="D40" s="230">
        <v>0</v>
      </c>
      <c r="E40" s="230">
        <v>0</v>
      </c>
      <c r="F40" s="218"/>
    </row>
    <row r="41" spans="1:10" x14ac:dyDescent="0.2">
      <c r="A41" s="231"/>
      <c r="B41" s="234" t="s">
        <v>293</v>
      </c>
      <c r="C41" s="221" t="s">
        <v>292</v>
      </c>
      <c r="D41" s="230">
        <v>0</v>
      </c>
      <c r="E41" s="230">
        <v>164156</v>
      </c>
      <c r="F41" s="218"/>
    </row>
    <row r="42" spans="1:10" ht="4.5" customHeight="1" x14ac:dyDescent="0.2">
      <c r="A42" s="222"/>
      <c r="B42" s="224"/>
      <c r="C42" s="221"/>
      <c r="D42" s="223"/>
      <c r="E42" s="223"/>
      <c r="F42" s="218"/>
    </row>
    <row r="43" spans="1:10" x14ac:dyDescent="0.2">
      <c r="A43" s="236" t="s">
        <v>84</v>
      </c>
      <c r="B43" s="224"/>
      <c r="C43" s="221"/>
      <c r="D43" s="235">
        <f>SUM(D44:D49)</f>
        <v>293431212</v>
      </c>
      <c r="E43" s="235">
        <v>0</v>
      </c>
      <c r="F43" s="218"/>
    </row>
    <row r="44" spans="1:10" x14ac:dyDescent="0.2">
      <c r="A44" s="222"/>
      <c r="B44" s="234" t="s">
        <v>155</v>
      </c>
      <c r="C44" s="221" t="s">
        <v>291</v>
      </c>
      <c r="D44" s="233">
        <v>0</v>
      </c>
      <c r="E44" s="233">
        <v>0</v>
      </c>
      <c r="F44" s="218"/>
    </row>
    <row r="45" spans="1:10" x14ac:dyDescent="0.2">
      <c r="A45" s="222"/>
      <c r="B45" s="234" t="s">
        <v>153</v>
      </c>
      <c r="C45" s="221" t="s">
        <v>290</v>
      </c>
      <c r="D45" s="233">
        <v>0</v>
      </c>
      <c r="E45" s="233">
        <v>0</v>
      </c>
      <c r="F45" s="218"/>
    </row>
    <row r="46" spans="1:10" x14ac:dyDescent="0.2">
      <c r="A46" s="222"/>
      <c r="B46" s="234" t="s">
        <v>289</v>
      </c>
      <c r="C46" s="221" t="s">
        <v>288</v>
      </c>
      <c r="D46" s="230">
        <v>290583192</v>
      </c>
      <c r="E46" s="233">
        <v>0</v>
      </c>
      <c r="F46" s="218"/>
    </row>
    <row r="47" spans="1:10" x14ac:dyDescent="0.2">
      <c r="A47" s="222"/>
      <c r="B47" s="234" t="s">
        <v>149</v>
      </c>
      <c r="C47" s="221" t="s">
        <v>287</v>
      </c>
      <c r="D47" s="230">
        <v>0</v>
      </c>
      <c r="E47" s="233">
        <v>0</v>
      </c>
      <c r="F47" s="218"/>
    </row>
    <row r="48" spans="1:10" x14ac:dyDescent="0.2">
      <c r="A48" s="222"/>
      <c r="B48" s="234" t="s">
        <v>286</v>
      </c>
      <c r="C48" s="221" t="s">
        <v>285</v>
      </c>
      <c r="D48" s="230">
        <v>2848020</v>
      </c>
      <c r="E48" s="233">
        <v>0</v>
      </c>
      <c r="F48" s="218"/>
    </row>
    <row r="49" spans="1:8" x14ac:dyDescent="0.2">
      <c r="A49" s="222"/>
      <c r="B49" s="234" t="s">
        <v>145</v>
      </c>
      <c r="C49" s="221" t="s">
        <v>284</v>
      </c>
      <c r="D49" s="233">
        <v>0</v>
      </c>
      <c r="E49" s="233">
        <v>0</v>
      </c>
      <c r="F49" s="218"/>
    </row>
    <row r="50" spans="1:8" ht="5.25" customHeight="1" x14ac:dyDescent="0.2">
      <c r="A50" s="222"/>
      <c r="B50" s="224"/>
      <c r="C50" s="221"/>
      <c r="D50" s="223"/>
      <c r="E50" s="223"/>
      <c r="F50" s="218"/>
    </row>
    <row r="51" spans="1:8" x14ac:dyDescent="0.2">
      <c r="A51" s="231" t="s">
        <v>283</v>
      </c>
      <c r="B51" s="224"/>
      <c r="C51" s="221"/>
      <c r="D51" s="225">
        <f>+D52+D57+D64+D65+D66</f>
        <v>4452397208</v>
      </c>
      <c r="E51" s="225">
        <f>+E52+E57+E64+E65+E66</f>
        <v>1107996852</v>
      </c>
      <c r="F51" s="218"/>
    </row>
    <row r="52" spans="1:8" x14ac:dyDescent="0.2">
      <c r="A52" s="231" t="s">
        <v>137</v>
      </c>
      <c r="B52" s="224"/>
      <c r="C52" s="221" t="s">
        <v>282</v>
      </c>
      <c r="D52" s="225">
        <f>SUM(D53:D55)</f>
        <v>5605800</v>
      </c>
      <c r="E52" s="225">
        <f>SUM(E53:E55)</f>
        <v>0</v>
      </c>
      <c r="F52" s="218"/>
    </row>
    <row r="53" spans="1:8" x14ac:dyDescent="0.2">
      <c r="A53" s="222"/>
      <c r="B53" s="224" t="s">
        <v>136</v>
      </c>
      <c r="C53" s="221" t="s">
        <v>281</v>
      </c>
      <c r="D53" s="232">
        <v>0</v>
      </c>
      <c r="E53" s="232">
        <v>0</v>
      </c>
      <c r="F53" s="218"/>
    </row>
    <row r="54" spans="1:8" x14ac:dyDescent="0.2">
      <c r="A54" s="222"/>
      <c r="B54" s="224" t="s">
        <v>135</v>
      </c>
      <c r="C54" s="221" t="s">
        <v>280</v>
      </c>
      <c r="D54" s="230">
        <v>5605800</v>
      </c>
      <c r="E54" s="232">
        <v>0</v>
      </c>
      <c r="F54" s="218"/>
    </row>
    <row r="55" spans="1:8" x14ac:dyDescent="0.2">
      <c r="A55" s="222"/>
      <c r="B55" s="224" t="s">
        <v>134</v>
      </c>
      <c r="C55" s="221" t="s">
        <v>279</v>
      </c>
      <c r="D55" s="230">
        <v>0</v>
      </c>
      <c r="E55" s="232">
        <v>0</v>
      </c>
      <c r="F55" s="218"/>
    </row>
    <row r="56" spans="1:8" ht="6" customHeight="1" x14ac:dyDescent="0.2">
      <c r="A56" s="222"/>
      <c r="B56" s="224"/>
      <c r="C56" s="221"/>
      <c r="D56" s="223"/>
      <c r="E56" s="223"/>
      <c r="F56" s="218"/>
    </row>
    <row r="57" spans="1:8" x14ac:dyDescent="0.2">
      <c r="A57" s="231" t="s">
        <v>133</v>
      </c>
      <c r="B57" s="224"/>
      <c r="C57" s="221" t="s">
        <v>278</v>
      </c>
      <c r="D57" s="225">
        <f>SUM(D58:D62)</f>
        <v>4446791408</v>
      </c>
      <c r="E57" s="225">
        <f>SUM(E58:E62)</f>
        <v>1107996852</v>
      </c>
      <c r="F57" s="218"/>
    </row>
    <row r="58" spans="1:8" x14ac:dyDescent="0.2">
      <c r="A58" s="222"/>
      <c r="B58" s="224" t="s">
        <v>277</v>
      </c>
      <c r="C58" s="221" t="s">
        <v>276</v>
      </c>
      <c r="D58" s="230">
        <v>4446791408</v>
      </c>
      <c r="E58" s="230">
        <v>0</v>
      </c>
      <c r="F58" s="218"/>
    </row>
    <row r="59" spans="1:8" x14ac:dyDescent="0.2">
      <c r="A59" s="222"/>
      <c r="B59" s="224" t="s">
        <v>131</v>
      </c>
      <c r="C59" s="221" t="s">
        <v>275</v>
      </c>
      <c r="D59" s="230">
        <v>0</v>
      </c>
      <c r="E59" s="230">
        <v>1107996852</v>
      </c>
      <c r="F59" s="218"/>
    </row>
    <row r="60" spans="1:8" x14ac:dyDescent="0.2">
      <c r="A60" s="222"/>
      <c r="B60" s="229" t="s">
        <v>130</v>
      </c>
      <c r="C60" s="221" t="s">
        <v>274</v>
      </c>
      <c r="D60" s="227">
        <v>0</v>
      </c>
      <c r="E60" s="227">
        <v>0</v>
      </c>
      <c r="F60" s="218"/>
    </row>
    <row r="61" spans="1:8" x14ac:dyDescent="0.2">
      <c r="A61" s="222"/>
      <c r="B61" s="229" t="s">
        <v>129</v>
      </c>
      <c r="C61" s="221" t="s">
        <v>273</v>
      </c>
      <c r="D61" s="227">
        <v>0</v>
      </c>
      <c r="E61" s="227">
        <v>0</v>
      </c>
      <c r="F61" s="218"/>
      <c r="H61" s="228"/>
    </row>
    <row r="62" spans="1:8" x14ac:dyDescent="0.2">
      <c r="A62" s="222"/>
      <c r="B62" s="224" t="s">
        <v>128</v>
      </c>
      <c r="C62" s="221" t="s">
        <v>272</v>
      </c>
      <c r="D62" s="227">
        <v>0</v>
      </c>
      <c r="E62" s="227">
        <v>0</v>
      </c>
      <c r="F62" s="218"/>
    </row>
    <row r="63" spans="1:8" ht="5.25" customHeight="1" x14ac:dyDescent="0.2">
      <c r="A63" s="222"/>
      <c r="B63" s="224"/>
      <c r="C63" s="221"/>
      <c r="D63" s="223"/>
      <c r="E63" s="223"/>
      <c r="F63" s="218"/>
    </row>
    <row r="64" spans="1:8" x14ac:dyDescent="0.2">
      <c r="A64" s="226" t="s">
        <v>271</v>
      </c>
      <c r="B64" s="224"/>
      <c r="C64" s="221"/>
      <c r="D64" s="225">
        <v>0</v>
      </c>
      <c r="E64" s="225">
        <v>0</v>
      </c>
      <c r="F64" s="218"/>
    </row>
    <row r="65" spans="1:6" x14ac:dyDescent="0.2">
      <c r="A65" s="222" t="s">
        <v>126</v>
      </c>
      <c r="B65" s="224"/>
      <c r="C65" s="221"/>
      <c r="D65" s="223">
        <v>0</v>
      </c>
      <c r="E65" s="223">
        <v>0</v>
      </c>
      <c r="F65" s="218"/>
    </row>
    <row r="66" spans="1:6" x14ac:dyDescent="0.2">
      <c r="A66" s="222" t="s">
        <v>125</v>
      </c>
      <c r="B66" s="224"/>
      <c r="C66" s="221"/>
      <c r="D66" s="223">
        <v>0</v>
      </c>
      <c r="E66" s="223">
        <v>0</v>
      </c>
      <c r="F66" s="218"/>
    </row>
    <row r="67" spans="1:6" x14ac:dyDescent="0.2">
      <c r="A67" s="222"/>
      <c r="B67" s="221"/>
      <c r="C67" s="220"/>
      <c r="D67" s="219"/>
      <c r="E67" s="219"/>
      <c r="F67" s="218"/>
    </row>
    <row r="68" spans="1:6" ht="13.5" thickBot="1" x14ac:dyDescent="0.25">
      <c r="A68" s="217"/>
      <c r="B68" s="216"/>
      <c r="C68" s="216"/>
      <c r="D68" s="216"/>
      <c r="E68" s="216"/>
      <c r="F68" s="215"/>
    </row>
    <row r="69" spans="1:6" x14ac:dyDescent="0.2">
      <c r="A69" s="214"/>
      <c r="E69" s="129"/>
      <c r="F69" s="214"/>
    </row>
    <row r="70" spans="1:6" x14ac:dyDescent="0.2">
      <c r="F70" s="214"/>
    </row>
    <row r="71" spans="1:6" x14ac:dyDescent="0.2">
      <c r="F71" s="214"/>
    </row>
    <row r="72" spans="1:6" x14ac:dyDescent="0.2">
      <c r="B72"/>
      <c r="C72"/>
      <c r="E72" s="159"/>
    </row>
    <row r="73" spans="1:6" ht="15" x14ac:dyDescent="0.25">
      <c r="A73" s="584" t="s">
        <v>120</v>
      </c>
      <c r="B73" s="584"/>
      <c r="C73" s="584"/>
      <c r="D73" s="584"/>
      <c r="E73" s="584"/>
      <c r="F73" s="584"/>
    </row>
    <row r="74" spans="1:6" ht="15" x14ac:dyDescent="0.25">
      <c r="A74" s="584" t="s">
        <v>121</v>
      </c>
      <c r="B74" s="584"/>
      <c r="C74" s="584"/>
      <c r="D74" s="584"/>
      <c r="E74" s="584"/>
      <c r="F74" s="584"/>
    </row>
    <row r="75" spans="1:6" x14ac:dyDescent="0.2">
      <c r="F75" s="214"/>
    </row>
  </sheetData>
  <mergeCells count="7">
    <mergeCell ref="A74:F74"/>
    <mergeCell ref="A3:F3"/>
    <mergeCell ref="A4:F4"/>
    <mergeCell ref="A5:F5"/>
    <mergeCell ref="A6:F6"/>
    <mergeCell ref="A7:F7"/>
    <mergeCell ref="A73:F73"/>
  </mergeCells>
  <printOptions horizontalCentered="1"/>
  <pageMargins left="0.70866141732283472" right="0.70866141732283472" top="0.74803149606299213" bottom="0.74803149606299213" header="0.31496062992125984" footer="0.31496062992125984"/>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selection activeCell="C32" sqref="C32"/>
    </sheetView>
  </sheetViews>
  <sheetFormatPr baseColWidth="10" defaultColWidth="63" defaultRowHeight="12.75" x14ac:dyDescent="0.2"/>
  <cols>
    <col min="1" max="1" width="3.7109375" style="252" customWidth="1"/>
    <col min="2" max="2" width="85.85546875" style="254" customWidth="1"/>
    <col min="3" max="3" width="19.7109375" style="253" bestFit="1" customWidth="1"/>
    <col min="4" max="4" width="16.5703125" style="253" bestFit="1" customWidth="1"/>
    <col min="5" max="5" width="10.7109375" style="252" customWidth="1"/>
    <col min="6" max="6" width="13.7109375" style="252" customWidth="1"/>
    <col min="7" max="16384" width="63" style="252"/>
  </cols>
  <sheetData>
    <row r="1" spans="1:4" ht="18" x14ac:dyDescent="0.25">
      <c r="A1" s="592" t="s">
        <v>364</v>
      </c>
      <c r="B1" s="593"/>
      <c r="C1" s="593"/>
      <c r="D1" s="594"/>
    </row>
    <row r="2" spans="1:4" ht="15" x14ac:dyDescent="0.25">
      <c r="A2" s="595" t="s">
        <v>363</v>
      </c>
      <c r="B2" s="596"/>
      <c r="C2" s="596"/>
      <c r="D2" s="597"/>
    </row>
    <row r="3" spans="1:4" ht="15" x14ac:dyDescent="0.25">
      <c r="A3" s="595" t="s">
        <v>248</v>
      </c>
      <c r="B3" s="596"/>
      <c r="C3" s="596"/>
      <c r="D3" s="597"/>
    </row>
    <row r="4" spans="1:4" ht="15.75" x14ac:dyDescent="0.25">
      <c r="A4" s="598"/>
      <c r="B4" s="599"/>
      <c r="C4" s="599"/>
      <c r="D4" s="600"/>
    </row>
    <row r="5" spans="1:4" ht="15.75" thickBot="1" x14ac:dyDescent="0.3">
      <c r="A5" s="601"/>
      <c r="B5" s="602"/>
      <c r="C5" s="602"/>
      <c r="D5" s="603"/>
    </row>
    <row r="6" spans="1:4" ht="14.25" x14ac:dyDescent="0.2">
      <c r="A6" s="292" t="s">
        <v>179</v>
      </c>
      <c r="B6" s="291"/>
      <c r="C6" s="290"/>
      <c r="D6" s="290"/>
    </row>
    <row r="7" spans="1:4" ht="15" x14ac:dyDescent="0.25">
      <c r="A7" s="289"/>
      <c r="B7" s="288"/>
      <c r="C7" s="287">
        <v>2017</v>
      </c>
      <c r="D7" s="287" t="s">
        <v>180</v>
      </c>
    </row>
    <row r="8" spans="1:4" ht="15" x14ac:dyDescent="0.25">
      <c r="A8" s="260" t="s">
        <v>362</v>
      </c>
      <c r="B8" s="285"/>
      <c r="C8" s="286"/>
      <c r="D8" s="286"/>
    </row>
    <row r="9" spans="1:4" ht="15" x14ac:dyDescent="0.25">
      <c r="A9" s="260" t="s">
        <v>335</v>
      </c>
      <c r="B9" s="285"/>
      <c r="C9" s="264">
        <f>SUM(C10:C21)</f>
        <v>26632909517</v>
      </c>
      <c r="D9" s="264">
        <v>25857828268</v>
      </c>
    </row>
    <row r="10" spans="1:4" ht="14.25" x14ac:dyDescent="0.2">
      <c r="A10" s="262"/>
      <c r="B10" s="261" t="s">
        <v>242</v>
      </c>
      <c r="C10" s="276">
        <v>1558410281</v>
      </c>
      <c r="D10" s="258">
        <v>1367523700</v>
      </c>
    </row>
    <row r="11" spans="1:4" ht="14.25" x14ac:dyDescent="0.2">
      <c r="A11" s="270"/>
      <c r="B11" s="269" t="s">
        <v>240</v>
      </c>
      <c r="C11" s="278">
        <v>0</v>
      </c>
      <c r="D11" s="258">
        <v>0</v>
      </c>
    </row>
    <row r="12" spans="1:4" ht="14.25" x14ac:dyDescent="0.2">
      <c r="A12" s="270"/>
      <c r="B12" s="269" t="s">
        <v>361</v>
      </c>
      <c r="C12" s="278">
        <v>0</v>
      </c>
      <c r="D12" s="258">
        <v>0</v>
      </c>
    </row>
    <row r="13" spans="1:4" ht="14.25" x14ac:dyDescent="0.2">
      <c r="A13" s="270"/>
      <c r="B13" s="269" t="s">
        <v>238</v>
      </c>
      <c r="C13" s="276">
        <v>1014893345</v>
      </c>
      <c r="D13" s="258">
        <v>1049629962</v>
      </c>
    </row>
    <row r="14" spans="1:4" ht="14.25" x14ac:dyDescent="0.2">
      <c r="A14" s="270"/>
      <c r="B14" s="269" t="s">
        <v>360</v>
      </c>
      <c r="C14" s="276">
        <v>54002058</v>
      </c>
      <c r="D14" s="258">
        <v>10964570</v>
      </c>
    </row>
    <row r="15" spans="1:4" ht="14.25" x14ac:dyDescent="0.2">
      <c r="A15" s="270"/>
      <c r="B15" s="269" t="s">
        <v>236</v>
      </c>
      <c r="C15" s="276">
        <v>1360552539</v>
      </c>
      <c r="D15" s="258">
        <v>973009012</v>
      </c>
    </row>
    <row r="16" spans="1:4" ht="14.25" x14ac:dyDescent="0.2">
      <c r="A16" s="270"/>
      <c r="B16" s="269" t="s">
        <v>235</v>
      </c>
      <c r="C16" s="276">
        <v>2657148</v>
      </c>
      <c r="D16" s="258">
        <v>3047453</v>
      </c>
    </row>
    <row r="17" spans="1:6" ht="15" customHeight="1" x14ac:dyDescent="0.2">
      <c r="A17" s="270"/>
      <c r="B17" s="269" t="s">
        <v>359</v>
      </c>
      <c r="C17" s="276">
        <v>1093060</v>
      </c>
      <c r="D17" s="258">
        <v>1966225</v>
      </c>
    </row>
    <row r="18" spans="1:6" ht="14.25" x14ac:dyDescent="0.2">
      <c r="A18" s="270"/>
      <c r="B18" s="269" t="s">
        <v>358</v>
      </c>
      <c r="C18" s="284"/>
      <c r="D18" s="258"/>
    </row>
    <row r="19" spans="1:6" ht="14.25" x14ac:dyDescent="0.2">
      <c r="A19" s="270"/>
      <c r="B19" s="269" t="s">
        <v>232</v>
      </c>
      <c r="C19" s="258">
        <v>17447966047</v>
      </c>
      <c r="D19" s="258">
        <v>18097282944</v>
      </c>
    </row>
    <row r="20" spans="1:6" ht="14.25" x14ac:dyDescent="0.2">
      <c r="A20" s="270"/>
      <c r="B20" s="269" t="s">
        <v>357</v>
      </c>
      <c r="C20" s="276">
        <v>5187213177</v>
      </c>
      <c r="D20" s="258">
        <v>4351956684</v>
      </c>
    </row>
    <row r="21" spans="1:6" ht="14.25" x14ac:dyDescent="0.2">
      <c r="A21" s="270"/>
      <c r="B21" s="269" t="s">
        <v>356</v>
      </c>
      <c r="C21" s="276">
        <v>6121862</v>
      </c>
      <c r="D21" s="258">
        <v>2447718</v>
      </c>
    </row>
    <row r="22" spans="1:6" ht="14.25" x14ac:dyDescent="0.2">
      <c r="A22" s="275"/>
      <c r="B22" s="274"/>
      <c r="C22" s="258"/>
      <c r="D22" s="258"/>
    </row>
    <row r="23" spans="1:6" ht="15" x14ac:dyDescent="0.25">
      <c r="A23" s="266" t="s">
        <v>334</v>
      </c>
      <c r="B23" s="265"/>
      <c r="C23" s="264">
        <f>SUM(C24:C39)</f>
        <v>23032641139</v>
      </c>
      <c r="D23" s="264">
        <v>22849334701</v>
      </c>
    </row>
    <row r="24" spans="1:6" ht="14.25" x14ac:dyDescent="0.2">
      <c r="A24" s="270"/>
      <c r="B24" s="269" t="s">
        <v>221</v>
      </c>
      <c r="C24" s="276">
        <v>4126557842</v>
      </c>
      <c r="D24" s="267">
        <v>3917557395</v>
      </c>
      <c r="F24" s="279"/>
    </row>
    <row r="25" spans="1:6" ht="14.25" x14ac:dyDescent="0.2">
      <c r="A25" s="270"/>
      <c r="B25" s="269" t="s">
        <v>220</v>
      </c>
      <c r="C25" s="276">
        <v>196230201</v>
      </c>
      <c r="D25" s="267">
        <v>199798170</v>
      </c>
    </row>
    <row r="26" spans="1:6" ht="14.25" x14ac:dyDescent="0.2">
      <c r="A26" s="270"/>
      <c r="B26" s="269" t="s">
        <v>219</v>
      </c>
      <c r="C26" s="276">
        <v>685679739</v>
      </c>
      <c r="D26" s="267">
        <v>651913806</v>
      </c>
    </row>
    <row r="27" spans="1:6" ht="14.25" x14ac:dyDescent="0.2">
      <c r="A27" s="275"/>
      <c r="B27" s="274" t="s">
        <v>217</v>
      </c>
      <c r="C27" s="267">
        <v>12461488399</v>
      </c>
      <c r="D27" s="267">
        <v>13616364233</v>
      </c>
    </row>
    <row r="28" spans="1:6" ht="14.25" x14ac:dyDescent="0.2">
      <c r="A28" s="275"/>
      <c r="B28" s="274" t="s">
        <v>355</v>
      </c>
      <c r="C28" s="276">
        <v>16689264</v>
      </c>
      <c r="D28" s="267">
        <v>13726304</v>
      </c>
    </row>
    <row r="29" spans="1:6" ht="14.25" x14ac:dyDescent="0.2">
      <c r="A29" s="275"/>
      <c r="B29" s="274" t="s">
        <v>215</v>
      </c>
      <c r="C29" s="276">
        <v>207811162</v>
      </c>
      <c r="D29" s="267">
        <v>234950107</v>
      </c>
    </row>
    <row r="30" spans="1:6" ht="14.25" x14ac:dyDescent="0.2">
      <c r="A30" s="275"/>
      <c r="B30" s="274" t="s">
        <v>214</v>
      </c>
      <c r="C30" s="276">
        <v>471494678</v>
      </c>
      <c r="D30" s="267">
        <v>344988460</v>
      </c>
    </row>
    <row r="31" spans="1:6" ht="14.25" x14ac:dyDescent="0.2">
      <c r="A31" s="275"/>
      <c r="B31" s="274" t="s">
        <v>213</v>
      </c>
      <c r="C31" s="278">
        <v>0</v>
      </c>
      <c r="D31" s="267">
        <v>0</v>
      </c>
    </row>
    <row r="32" spans="1:6" ht="14.25" x14ac:dyDescent="0.2">
      <c r="A32" s="275"/>
      <c r="B32" s="274" t="s">
        <v>212</v>
      </c>
      <c r="C32" s="278">
        <v>0</v>
      </c>
      <c r="D32" s="267">
        <v>0</v>
      </c>
    </row>
    <row r="33" spans="1:5" ht="14.25" x14ac:dyDescent="0.2">
      <c r="A33" s="275"/>
      <c r="B33" s="274" t="s">
        <v>211</v>
      </c>
      <c r="C33" s="278">
        <v>0</v>
      </c>
      <c r="D33" s="267">
        <v>0</v>
      </c>
    </row>
    <row r="34" spans="1:5" ht="14.25" x14ac:dyDescent="0.2">
      <c r="A34" s="275"/>
      <c r="B34" s="274" t="s">
        <v>210</v>
      </c>
      <c r="C34" s="278">
        <v>0</v>
      </c>
      <c r="D34" s="267">
        <v>0</v>
      </c>
    </row>
    <row r="35" spans="1:5" ht="14.25" x14ac:dyDescent="0.2">
      <c r="A35" s="275"/>
      <c r="B35" s="274" t="s">
        <v>209</v>
      </c>
      <c r="C35" s="278">
        <v>0</v>
      </c>
      <c r="D35" s="267">
        <v>0</v>
      </c>
    </row>
    <row r="36" spans="1:5" ht="15" x14ac:dyDescent="0.25">
      <c r="A36" s="283"/>
      <c r="B36" s="274" t="s">
        <v>207</v>
      </c>
      <c r="C36" s="276">
        <v>2391823506</v>
      </c>
      <c r="D36" s="267">
        <v>1881572727</v>
      </c>
    </row>
    <row r="37" spans="1:5" ht="15" x14ac:dyDescent="0.25">
      <c r="A37" s="283"/>
      <c r="B37" s="274" t="s">
        <v>136</v>
      </c>
      <c r="C37" s="276">
        <v>1147520140</v>
      </c>
      <c r="D37" s="267">
        <v>1021804063</v>
      </c>
    </row>
    <row r="38" spans="1:5" ht="15" x14ac:dyDescent="0.25">
      <c r="A38" s="283"/>
      <c r="B38" s="274" t="s">
        <v>206</v>
      </c>
      <c r="C38" s="276">
        <v>325172176</v>
      </c>
      <c r="D38" s="267">
        <v>167099070</v>
      </c>
    </row>
    <row r="39" spans="1:5" ht="15" x14ac:dyDescent="0.25">
      <c r="A39" s="283"/>
      <c r="B39" s="274" t="s">
        <v>354</v>
      </c>
      <c r="C39" s="276">
        <v>1002174032</v>
      </c>
      <c r="D39" s="267">
        <v>799560366</v>
      </c>
    </row>
    <row r="40" spans="1:5" ht="6" customHeight="1" thickBot="1" x14ac:dyDescent="0.25">
      <c r="A40" s="270"/>
      <c r="B40" s="269"/>
      <c r="C40" s="258"/>
      <c r="D40" s="258"/>
    </row>
    <row r="41" spans="1:5" ht="15.75" thickBot="1" x14ac:dyDescent="0.3">
      <c r="A41" s="273" t="s">
        <v>353</v>
      </c>
      <c r="B41" s="272"/>
      <c r="C41" s="271">
        <f>C9-C23</f>
        <v>3600268378</v>
      </c>
      <c r="D41" s="271">
        <v>3008493567</v>
      </c>
    </row>
    <row r="42" spans="1:5" ht="5.25" customHeight="1" x14ac:dyDescent="0.2">
      <c r="A42" s="270"/>
      <c r="B42" s="269"/>
      <c r="C42" s="258"/>
      <c r="D42" s="258"/>
    </row>
    <row r="43" spans="1:5" ht="15" x14ac:dyDescent="0.25">
      <c r="A43" s="266" t="s">
        <v>352</v>
      </c>
      <c r="B43" s="265"/>
      <c r="C43" s="258"/>
      <c r="D43" s="258"/>
      <c r="E43" s="282"/>
    </row>
    <row r="44" spans="1:5" ht="15" x14ac:dyDescent="0.25">
      <c r="A44" s="266" t="s">
        <v>335</v>
      </c>
      <c r="B44" s="281"/>
      <c r="C44" s="264">
        <f>SUM(C45:C47)</f>
        <v>45852592</v>
      </c>
      <c r="D44" s="264">
        <v>207627189.31</v>
      </c>
    </row>
    <row r="45" spans="1:5" ht="14.25" x14ac:dyDescent="0.2">
      <c r="A45" s="270"/>
      <c r="B45" s="269" t="s">
        <v>318</v>
      </c>
      <c r="C45" s="258">
        <v>0</v>
      </c>
      <c r="D45" s="258">
        <v>0</v>
      </c>
    </row>
    <row r="46" spans="1:5" ht="14.25" x14ac:dyDescent="0.2">
      <c r="A46" s="270"/>
      <c r="B46" s="269" t="s">
        <v>316</v>
      </c>
      <c r="C46" s="258">
        <v>0</v>
      </c>
      <c r="D46" s="258">
        <v>207627189.31</v>
      </c>
    </row>
    <row r="47" spans="1:5" ht="14.25" x14ac:dyDescent="0.2">
      <c r="A47" s="270"/>
      <c r="B47" s="269" t="s">
        <v>351</v>
      </c>
      <c r="C47" s="258">
        <v>45852592</v>
      </c>
      <c r="D47" s="258">
        <v>0</v>
      </c>
    </row>
    <row r="48" spans="1:5" ht="4.5" customHeight="1" x14ac:dyDescent="0.2">
      <c r="A48" s="270"/>
      <c r="B48" s="269"/>
      <c r="C48" s="258"/>
      <c r="D48" s="258"/>
    </row>
    <row r="49" spans="1:7" ht="15" x14ac:dyDescent="0.25">
      <c r="A49" s="266" t="s">
        <v>334</v>
      </c>
      <c r="B49" s="281"/>
      <c r="C49" s="264">
        <f>SUM(C50:C52)</f>
        <v>912324142</v>
      </c>
      <c r="D49" s="264">
        <v>1887254645.53</v>
      </c>
    </row>
    <row r="50" spans="1:7" ht="14.25" x14ac:dyDescent="0.2">
      <c r="A50" s="270"/>
      <c r="B50" s="269" t="s">
        <v>318</v>
      </c>
      <c r="C50" s="276">
        <v>879073296</v>
      </c>
      <c r="D50" s="258">
        <v>1065218343.97</v>
      </c>
      <c r="F50" s="280"/>
    </row>
    <row r="51" spans="1:7" ht="14.25" x14ac:dyDescent="0.2">
      <c r="A51" s="270"/>
      <c r="B51" s="269" t="s">
        <v>316</v>
      </c>
      <c r="C51" s="276">
        <v>33250846</v>
      </c>
      <c r="D51" s="258">
        <v>42612094.82</v>
      </c>
      <c r="F51" s="280"/>
      <c r="G51" s="263"/>
    </row>
    <row r="52" spans="1:7" ht="15" thickBot="1" x14ac:dyDescent="0.25">
      <c r="A52" s="270"/>
      <c r="B52" s="269" t="s">
        <v>350</v>
      </c>
      <c r="C52" s="258">
        <v>0</v>
      </c>
      <c r="D52" s="258">
        <v>779424206.74000001</v>
      </c>
      <c r="E52" s="280"/>
      <c r="G52" s="263"/>
    </row>
    <row r="53" spans="1:7" ht="15.75" thickBot="1" x14ac:dyDescent="0.3">
      <c r="A53" s="273" t="s">
        <v>349</v>
      </c>
      <c r="B53" s="272"/>
      <c r="C53" s="271">
        <f>C44-C49</f>
        <v>-866471550</v>
      </c>
      <c r="D53" s="271">
        <v>-1679627456.22</v>
      </c>
      <c r="F53" s="279"/>
      <c r="G53" s="263"/>
    </row>
    <row r="54" spans="1:7" ht="6" customHeight="1" x14ac:dyDescent="0.2">
      <c r="A54" s="270"/>
      <c r="B54" s="269"/>
      <c r="C54" s="258"/>
      <c r="D54" s="258"/>
    </row>
    <row r="55" spans="1:7" ht="15" x14ac:dyDescent="0.25">
      <c r="A55" s="266" t="s">
        <v>348</v>
      </c>
      <c r="B55" s="265"/>
      <c r="C55" s="258"/>
      <c r="D55" s="258"/>
    </row>
    <row r="56" spans="1:7" ht="15" x14ac:dyDescent="0.25">
      <c r="A56" s="266" t="s">
        <v>335</v>
      </c>
      <c r="B56" s="265"/>
      <c r="C56" s="264">
        <f>C57+C60</f>
        <v>-1997598768</v>
      </c>
      <c r="D56" s="264">
        <v>369586488.69999993</v>
      </c>
    </row>
    <row r="57" spans="1:7" ht="15" x14ac:dyDescent="0.25">
      <c r="A57" s="275"/>
      <c r="B57" s="274" t="s">
        <v>347</v>
      </c>
      <c r="C57" s="264">
        <f>SUM(C58:C59)</f>
        <v>290583192</v>
      </c>
      <c r="D57" s="264">
        <v>1800000</v>
      </c>
    </row>
    <row r="58" spans="1:7" ht="14.25" x14ac:dyDescent="0.2">
      <c r="A58" s="275"/>
      <c r="B58" s="274" t="s">
        <v>344</v>
      </c>
      <c r="C58" s="276">
        <v>290583192</v>
      </c>
      <c r="D58" s="258">
        <v>1800000</v>
      </c>
    </row>
    <row r="59" spans="1:7" ht="14.25" x14ac:dyDescent="0.2">
      <c r="A59" s="275"/>
      <c r="B59" s="274" t="s">
        <v>343</v>
      </c>
      <c r="C59" s="278">
        <v>0</v>
      </c>
      <c r="D59" s="258">
        <v>0</v>
      </c>
    </row>
    <row r="60" spans="1:7" ht="14.25" x14ac:dyDescent="0.2">
      <c r="A60" s="275"/>
      <c r="B60" s="277" t="s">
        <v>346</v>
      </c>
      <c r="C60" s="276">
        <v>-2288181960</v>
      </c>
      <c r="D60" s="258">
        <v>367786488.69999993</v>
      </c>
    </row>
    <row r="61" spans="1:7" ht="6.75" customHeight="1" x14ac:dyDescent="0.2">
      <c r="A61" s="270"/>
      <c r="B61" s="269"/>
      <c r="C61" s="258"/>
      <c r="D61" s="258"/>
      <c r="G61" s="263"/>
    </row>
    <row r="62" spans="1:7" ht="15" x14ac:dyDescent="0.25">
      <c r="A62" s="266" t="s">
        <v>334</v>
      </c>
      <c r="B62" s="265"/>
      <c r="C62" s="264">
        <f>C63+C66</f>
        <v>0</v>
      </c>
      <c r="D62" s="264">
        <v>418278696.84000003</v>
      </c>
    </row>
    <row r="63" spans="1:7" ht="15" x14ac:dyDescent="0.25">
      <c r="A63" s="270"/>
      <c r="B63" s="269" t="s">
        <v>345</v>
      </c>
      <c r="C63" s="264">
        <f>SUM(C64:C65)</f>
        <v>0</v>
      </c>
      <c r="D63" s="264">
        <v>418278696.84000003</v>
      </c>
    </row>
    <row r="64" spans="1:7" ht="14.25" x14ac:dyDescent="0.2">
      <c r="A64" s="275"/>
      <c r="B64" s="274" t="s">
        <v>344</v>
      </c>
      <c r="C64" s="258">
        <v>0</v>
      </c>
      <c r="D64" s="258">
        <v>418278696.84000003</v>
      </c>
      <c r="G64" s="263"/>
    </row>
    <row r="65" spans="1:7" ht="14.25" x14ac:dyDescent="0.2">
      <c r="A65" s="275"/>
      <c r="B65" s="274" t="s">
        <v>343</v>
      </c>
      <c r="C65" s="258">
        <v>0</v>
      </c>
      <c r="D65" s="258">
        <v>0</v>
      </c>
    </row>
    <row r="66" spans="1:7" ht="15" thickBot="1" x14ac:dyDescent="0.25">
      <c r="A66" s="270"/>
      <c r="B66" s="269" t="s">
        <v>342</v>
      </c>
      <c r="C66" s="258">
        <v>0</v>
      </c>
      <c r="D66" s="258">
        <v>0</v>
      </c>
    </row>
    <row r="67" spans="1:7" ht="15.75" thickBot="1" x14ac:dyDescent="0.3">
      <c r="A67" s="273" t="s">
        <v>341</v>
      </c>
      <c r="B67" s="272"/>
      <c r="C67" s="271">
        <f>C56-C62</f>
        <v>-1997598768</v>
      </c>
      <c r="D67" s="271">
        <v>-48692208.140000105</v>
      </c>
      <c r="G67" s="263"/>
    </row>
    <row r="68" spans="1:7" ht="7.5" customHeight="1" x14ac:dyDescent="0.2">
      <c r="A68" s="270"/>
      <c r="B68" s="269"/>
      <c r="C68" s="258"/>
      <c r="D68" s="258"/>
    </row>
    <row r="69" spans="1:7" ht="15" x14ac:dyDescent="0.25">
      <c r="A69" s="266" t="s">
        <v>340</v>
      </c>
      <c r="B69" s="265"/>
      <c r="C69" s="268">
        <f>C41+C53+C67</f>
        <v>736198060</v>
      </c>
      <c r="D69" s="268">
        <v>1280173902.6399999</v>
      </c>
    </row>
    <row r="70" spans="1:7" ht="17.25" x14ac:dyDescent="0.25">
      <c r="A70" s="266" t="s">
        <v>339</v>
      </c>
      <c r="B70" s="265"/>
      <c r="C70" s="267">
        <v>4381579475</v>
      </c>
      <c r="D70" s="267">
        <v>1694956121.9000001</v>
      </c>
    </row>
    <row r="71" spans="1:7" ht="17.25" x14ac:dyDescent="0.25">
      <c r="A71" s="266" t="s">
        <v>338</v>
      </c>
      <c r="B71" s="265"/>
      <c r="C71" s="264">
        <f>SUM(C69:C70)</f>
        <v>5117777535</v>
      </c>
      <c r="D71" s="264">
        <v>2975130024.54</v>
      </c>
      <c r="G71" s="263"/>
    </row>
    <row r="72" spans="1:7" ht="6" customHeight="1" x14ac:dyDescent="0.2">
      <c r="A72" s="262"/>
      <c r="B72" s="261"/>
      <c r="C72" s="258"/>
      <c r="D72" s="258"/>
    </row>
    <row r="73" spans="1:7" ht="15" x14ac:dyDescent="0.25">
      <c r="A73" s="260" t="s">
        <v>337</v>
      </c>
      <c r="B73" s="259"/>
      <c r="C73" s="258"/>
      <c r="D73" s="258"/>
    </row>
    <row r="74" spans="1:7" ht="5.25" customHeight="1" thickBot="1" x14ac:dyDescent="0.25">
      <c r="A74" s="257"/>
      <c r="B74" s="256"/>
      <c r="C74" s="255"/>
      <c r="D74" s="255"/>
    </row>
    <row r="78" spans="1:7" x14ac:dyDescent="0.2">
      <c r="A78" s="604"/>
      <c r="B78" s="604"/>
      <c r="C78" s="604"/>
      <c r="D78" s="604"/>
    </row>
    <row r="79" spans="1:7" ht="15" x14ac:dyDescent="0.25">
      <c r="B79" s="591" t="s">
        <v>120</v>
      </c>
      <c r="C79" s="591"/>
      <c r="D79" s="591"/>
    </row>
    <row r="80" spans="1:7" ht="15" x14ac:dyDescent="0.25">
      <c r="B80" s="591" t="s">
        <v>121</v>
      </c>
      <c r="C80" s="591"/>
      <c r="D80" s="591"/>
    </row>
  </sheetData>
  <mergeCells count="8">
    <mergeCell ref="B79:D79"/>
    <mergeCell ref="B80:D80"/>
    <mergeCell ref="A1:D1"/>
    <mergeCell ref="A2:D2"/>
    <mergeCell ref="A3:D3"/>
    <mergeCell ref="A4:D4"/>
    <mergeCell ref="A5:D5"/>
    <mergeCell ref="A78:D78"/>
  </mergeCells>
  <printOptions horizontalCentered="1"/>
  <pageMargins left="0.11811023622047245" right="0.11811023622047245" top="0" bottom="0" header="0.31496062992125984" footer="0.31496062992125984"/>
  <pageSetup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7"/>
  <sheetViews>
    <sheetView topLeftCell="B3" zoomScale="80" zoomScaleNormal="80" workbookViewId="0">
      <selection activeCell="H37" sqref="H37"/>
    </sheetView>
  </sheetViews>
  <sheetFormatPr baseColWidth="10" defaultColWidth="9.140625" defaultRowHeight="12.75" x14ac:dyDescent="0.2"/>
  <cols>
    <col min="1" max="1" width="6" style="49" hidden="1" customWidth="1"/>
    <col min="2" max="2" width="66" style="49" customWidth="1"/>
    <col min="3" max="3" width="20.140625" style="49" customWidth="1"/>
    <col min="4" max="4" width="18.7109375" style="49" bestFit="1" customWidth="1"/>
    <col min="5" max="5" width="18.7109375" style="293" bestFit="1" customWidth="1"/>
    <col min="6" max="6" width="15.140625" style="293" bestFit="1" customWidth="1"/>
    <col min="7" max="7" width="20.140625" style="49" bestFit="1" customWidth="1"/>
    <col min="8" max="8" width="15.42578125" customWidth="1"/>
    <col min="9" max="9" width="17.7109375" bestFit="1" customWidth="1"/>
    <col min="10" max="10" width="17.42578125" customWidth="1"/>
    <col min="12" max="13" width="17.42578125" hidden="1" customWidth="1"/>
  </cols>
  <sheetData>
    <row r="1" spans="1:14" s="122" customFormat="1" ht="13.5" hidden="1" thickBot="1" x14ac:dyDescent="0.25">
      <c r="A1" s="323" t="s">
        <v>180</v>
      </c>
      <c r="B1" s="322" t="s">
        <v>188</v>
      </c>
      <c r="C1" s="322" t="s">
        <v>187</v>
      </c>
      <c r="D1" s="322" t="s">
        <v>186</v>
      </c>
      <c r="E1" s="321" t="s">
        <v>181</v>
      </c>
      <c r="F1" s="320" t="s">
        <v>182</v>
      </c>
      <c r="G1" s="127" t="s">
        <v>185</v>
      </c>
      <c r="H1" s="122" t="s">
        <v>184</v>
      </c>
      <c r="I1" s="122" t="s">
        <v>183</v>
      </c>
      <c r="K1" s="122">
        <v>12</v>
      </c>
    </row>
    <row r="2" spans="1:14" ht="13.5" hidden="1" thickBot="1" x14ac:dyDescent="0.25">
      <c r="A2" s="319"/>
      <c r="B2" s="318"/>
      <c r="C2" s="318"/>
      <c r="D2" s="318"/>
      <c r="E2" s="317"/>
      <c r="F2" s="316"/>
      <c r="G2" s="120"/>
      <c r="H2" s="115"/>
      <c r="I2" s="115"/>
      <c r="J2" s="115"/>
      <c r="K2" s="115"/>
      <c r="L2" s="115"/>
      <c r="M2" s="115"/>
      <c r="N2" s="115"/>
    </row>
    <row r="3" spans="1:14" ht="18.75" x14ac:dyDescent="0.3">
      <c r="A3" s="550" t="s">
        <v>364</v>
      </c>
      <c r="B3" s="551"/>
      <c r="C3" s="551"/>
      <c r="D3" s="551"/>
      <c r="E3" s="551"/>
      <c r="F3" s="551"/>
      <c r="G3" s="552"/>
    </row>
    <row r="4" spans="1:14" ht="15.75" x14ac:dyDescent="0.25">
      <c r="A4" s="553" t="s">
        <v>396</v>
      </c>
      <c r="B4" s="554"/>
      <c r="C4" s="554"/>
      <c r="D4" s="554"/>
      <c r="E4" s="554"/>
      <c r="F4" s="554"/>
      <c r="G4" s="555"/>
    </row>
    <row r="5" spans="1:14" ht="15.75" x14ac:dyDescent="0.25">
      <c r="A5" s="553" t="s">
        <v>177</v>
      </c>
      <c r="B5" s="554"/>
      <c r="C5" s="554"/>
      <c r="D5" s="554"/>
      <c r="E5" s="554"/>
      <c r="F5" s="554"/>
      <c r="G5" s="555"/>
    </row>
    <row r="6" spans="1:14" ht="15.75" x14ac:dyDescent="0.2">
      <c r="A6" s="577" t="s">
        <v>247</v>
      </c>
      <c r="B6" s="578"/>
      <c r="C6" s="578"/>
      <c r="D6" s="578"/>
      <c r="E6" s="578"/>
      <c r="F6" s="578"/>
      <c r="G6" s="579"/>
    </row>
    <row r="7" spans="1:14" ht="15.75" thickBot="1" x14ac:dyDescent="0.3">
      <c r="A7" s="585"/>
      <c r="B7" s="586"/>
      <c r="C7" s="586"/>
      <c r="D7" s="586"/>
      <c r="E7" s="586"/>
      <c r="F7" s="586"/>
      <c r="G7" s="587"/>
    </row>
    <row r="8" spans="1:14" ht="30.75" thickBot="1" x14ac:dyDescent="0.25">
      <c r="A8" s="605" t="s">
        <v>395</v>
      </c>
      <c r="B8" s="606"/>
      <c r="C8" s="315" t="s">
        <v>394</v>
      </c>
      <c r="D8" s="315" t="s">
        <v>393</v>
      </c>
      <c r="E8" s="315" t="s">
        <v>392</v>
      </c>
      <c r="F8" s="315" t="s">
        <v>391</v>
      </c>
      <c r="G8" s="314" t="s">
        <v>390</v>
      </c>
    </row>
    <row r="9" spans="1:14" x14ac:dyDescent="0.2">
      <c r="A9" s="313"/>
      <c r="B9" s="313"/>
      <c r="C9" s="312"/>
      <c r="D9" s="312"/>
      <c r="E9" s="312"/>
      <c r="F9" s="312"/>
      <c r="G9" s="312"/>
    </row>
    <row r="10" spans="1:14" ht="15" x14ac:dyDescent="0.25">
      <c r="A10" s="311">
        <v>1</v>
      </c>
      <c r="B10" s="310" t="s">
        <v>3</v>
      </c>
      <c r="C10" s="305">
        <v>43010528067</v>
      </c>
      <c r="D10" s="305">
        <f>+D12+D21</f>
        <v>716719868320</v>
      </c>
      <c r="E10" s="305">
        <f>+E12+E21</f>
        <v>715339850528</v>
      </c>
      <c r="F10" s="305">
        <f>+F12+F21</f>
        <v>44390545859</v>
      </c>
      <c r="G10" s="305">
        <f>F10-C10</f>
        <v>1380017792</v>
      </c>
      <c r="H10" s="295"/>
    </row>
    <row r="11" spans="1:14" ht="15" x14ac:dyDescent="0.25">
      <c r="A11" s="311"/>
      <c r="B11" s="310"/>
      <c r="C11" s="305"/>
      <c r="D11" s="305"/>
      <c r="E11" s="305"/>
      <c r="F11" s="305"/>
      <c r="G11" s="305"/>
      <c r="H11" s="295"/>
    </row>
    <row r="12" spans="1:14" ht="15" x14ac:dyDescent="0.25">
      <c r="A12" s="307">
        <v>1.1000000000000001</v>
      </c>
      <c r="B12" s="306" t="s">
        <v>389</v>
      </c>
      <c r="C12" s="305">
        <v>7154621561</v>
      </c>
      <c r="D12" s="305">
        <f>SUM(D13:D19)</f>
        <v>715471409731</v>
      </c>
      <c r="E12" s="305">
        <f>SUM(E13:E19)</f>
        <v>714759891399</v>
      </c>
      <c r="F12" s="305">
        <f>SUM(F13:F19)</f>
        <v>7866139893</v>
      </c>
      <c r="G12" s="305">
        <f t="shared" ref="G12:G19" si="0">F12-C12</f>
        <v>711518332</v>
      </c>
      <c r="H12" s="295"/>
      <c r="I12" s="295"/>
    </row>
    <row r="13" spans="1:14" ht="15" x14ac:dyDescent="0.25">
      <c r="A13" s="309" t="s">
        <v>388</v>
      </c>
      <c r="B13" s="302" t="s">
        <v>333</v>
      </c>
      <c r="C13" s="301">
        <v>4381579475</v>
      </c>
      <c r="D13" s="299">
        <v>676738780947</v>
      </c>
      <c r="E13" s="299">
        <v>676002582887</v>
      </c>
      <c r="F13" s="299">
        <f t="shared" ref="F13:F19" si="1">C13+D13-E13</f>
        <v>5117777535</v>
      </c>
      <c r="G13" s="299">
        <f t="shared" si="0"/>
        <v>736198060</v>
      </c>
      <c r="H13" s="295"/>
    </row>
    <row r="14" spans="1:14" ht="15" x14ac:dyDescent="0.25">
      <c r="A14" s="303" t="s">
        <v>387</v>
      </c>
      <c r="B14" s="302" t="s">
        <v>331</v>
      </c>
      <c r="C14" s="301">
        <v>1869627208</v>
      </c>
      <c r="D14" s="299">
        <v>38168256207</v>
      </c>
      <c r="E14" s="299">
        <v>38417527951</v>
      </c>
      <c r="F14" s="299">
        <f t="shared" si="1"/>
        <v>1620355464</v>
      </c>
      <c r="G14" s="299">
        <f t="shared" si="0"/>
        <v>-249271744</v>
      </c>
      <c r="H14" s="295"/>
    </row>
    <row r="15" spans="1:14" ht="15" x14ac:dyDescent="0.25">
      <c r="A15" s="303" t="s">
        <v>386</v>
      </c>
      <c r="B15" s="302" t="s">
        <v>385</v>
      </c>
      <c r="C15" s="301">
        <v>865874851</v>
      </c>
      <c r="D15" s="299">
        <v>563903401</v>
      </c>
      <c r="E15" s="299">
        <v>339776385</v>
      </c>
      <c r="F15" s="299">
        <f t="shared" si="1"/>
        <v>1090001867</v>
      </c>
      <c r="G15" s="299">
        <f t="shared" si="0"/>
        <v>224127016</v>
      </c>
      <c r="H15" s="295"/>
    </row>
    <row r="16" spans="1:14" ht="15" x14ac:dyDescent="0.25">
      <c r="A16" s="303" t="s">
        <v>384</v>
      </c>
      <c r="B16" s="302" t="s">
        <v>383</v>
      </c>
      <c r="C16" s="304">
        <v>0</v>
      </c>
      <c r="D16" s="300">
        <v>0</v>
      </c>
      <c r="E16" s="300">
        <v>0</v>
      </c>
      <c r="F16" s="299">
        <f t="shared" si="1"/>
        <v>0</v>
      </c>
      <c r="G16" s="299">
        <f t="shared" si="0"/>
        <v>0</v>
      </c>
      <c r="H16" s="295"/>
    </row>
    <row r="17" spans="1:8" ht="15" x14ac:dyDescent="0.25">
      <c r="A17" s="303" t="s">
        <v>382</v>
      </c>
      <c r="B17" s="302" t="s">
        <v>166</v>
      </c>
      <c r="C17" s="304">
        <v>0</v>
      </c>
      <c r="D17" s="299">
        <v>4176</v>
      </c>
      <c r="E17" s="299">
        <v>4176</v>
      </c>
      <c r="F17" s="299">
        <f t="shared" si="1"/>
        <v>0</v>
      </c>
      <c r="G17" s="299">
        <f t="shared" si="0"/>
        <v>0</v>
      </c>
      <c r="H17" s="295"/>
    </row>
    <row r="18" spans="1:8" ht="15" x14ac:dyDescent="0.25">
      <c r="A18" s="303" t="s">
        <v>381</v>
      </c>
      <c r="B18" s="302" t="s">
        <v>380</v>
      </c>
      <c r="C18" s="304">
        <v>0</v>
      </c>
      <c r="D18" s="300">
        <v>0</v>
      </c>
      <c r="E18" s="300">
        <v>0</v>
      </c>
      <c r="F18" s="299">
        <f t="shared" si="1"/>
        <v>0</v>
      </c>
      <c r="G18" s="299">
        <f t="shared" si="0"/>
        <v>0</v>
      </c>
      <c r="H18" s="295"/>
    </row>
    <row r="19" spans="1:8" ht="15" x14ac:dyDescent="0.25">
      <c r="A19" s="303" t="s">
        <v>379</v>
      </c>
      <c r="B19" s="302" t="s">
        <v>322</v>
      </c>
      <c r="C19" s="301">
        <v>37540027</v>
      </c>
      <c r="D19" s="299">
        <v>465000</v>
      </c>
      <c r="E19" s="300">
        <v>0</v>
      </c>
      <c r="F19" s="299">
        <f t="shared" si="1"/>
        <v>38005027</v>
      </c>
      <c r="G19" s="299">
        <f t="shared" si="0"/>
        <v>465000</v>
      </c>
      <c r="H19" s="295"/>
    </row>
    <row r="20" spans="1:8" ht="15" x14ac:dyDescent="0.25">
      <c r="A20" s="303"/>
      <c r="B20" s="302"/>
      <c r="C20" s="308"/>
      <c r="D20" s="308"/>
      <c r="E20" s="308"/>
      <c r="F20" s="308"/>
      <c r="G20" s="308"/>
      <c r="H20" s="295"/>
    </row>
    <row r="21" spans="1:8" ht="15" x14ac:dyDescent="0.25">
      <c r="A21" s="307">
        <v>1.2</v>
      </c>
      <c r="B21" s="306" t="s">
        <v>378</v>
      </c>
      <c r="C21" s="305">
        <v>35855906506</v>
      </c>
      <c r="D21" s="305">
        <f>SUM(D22:D30)</f>
        <v>1248458589</v>
      </c>
      <c r="E21" s="305">
        <f>SUM(E22:E30)</f>
        <v>579959129</v>
      </c>
      <c r="F21" s="305">
        <f>SUM(F22:F30)</f>
        <v>36524405966</v>
      </c>
      <c r="G21" s="305">
        <f t="shared" ref="G21:G30" si="2">F21-C21</f>
        <v>668499460</v>
      </c>
      <c r="H21" s="295"/>
    </row>
    <row r="22" spans="1:8" ht="15" x14ac:dyDescent="0.25">
      <c r="A22" s="303" t="s">
        <v>377</v>
      </c>
      <c r="B22" s="302" t="s">
        <v>376</v>
      </c>
      <c r="C22" s="301">
        <v>190374382</v>
      </c>
      <c r="D22" s="299">
        <v>121175908</v>
      </c>
      <c r="E22" s="299">
        <v>167922619</v>
      </c>
      <c r="F22" s="299">
        <f t="shared" ref="F22:F30" si="3">C22+D22-E22</f>
        <v>143627671</v>
      </c>
      <c r="G22" s="299">
        <f t="shared" si="2"/>
        <v>-46746711</v>
      </c>
      <c r="H22" s="295"/>
    </row>
    <row r="23" spans="1:8" ht="15" x14ac:dyDescent="0.25">
      <c r="A23" s="303" t="s">
        <v>375</v>
      </c>
      <c r="B23" s="302" t="s">
        <v>156</v>
      </c>
      <c r="C23" s="301">
        <v>401414</v>
      </c>
      <c r="D23" s="300">
        <v>0</v>
      </c>
      <c r="E23" s="300">
        <v>0</v>
      </c>
      <c r="F23" s="299">
        <f t="shared" si="3"/>
        <v>401414</v>
      </c>
      <c r="G23" s="299">
        <f t="shared" si="2"/>
        <v>0</v>
      </c>
      <c r="H23" s="295"/>
    </row>
    <row r="24" spans="1:8" ht="15" x14ac:dyDescent="0.25">
      <c r="A24" s="303" t="s">
        <v>374</v>
      </c>
      <c r="B24" s="302" t="s">
        <v>318</v>
      </c>
      <c r="C24" s="301">
        <v>34948858566</v>
      </c>
      <c r="D24" s="299">
        <v>1021586595</v>
      </c>
      <c r="E24" s="299">
        <v>142513299</v>
      </c>
      <c r="F24" s="299">
        <f t="shared" si="3"/>
        <v>35827931862</v>
      </c>
      <c r="G24" s="299">
        <f t="shared" si="2"/>
        <v>879073296</v>
      </c>
      <c r="H24" s="295"/>
    </row>
    <row r="25" spans="1:8" ht="15" x14ac:dyDescent="0.25">
      <c r="A25" s="303" t="s">
        <v>373</v>
      </c>
      <c r="B25" s="302" t="s">
        <v>316</v>
      </c>
      <c r="C25" s="301">
        <v>1980678174</v>
      </c>
      <c r="D25" s="299">
        <v>56106447</v>
      </c>
      <c r="E25" s="299">
        <v>29136790</v>
      </c>
      <c r="F25" s="299">
        <f t="shared" si="3"/>
        <v>2007647831</v>
      </c>
      <c r="G25" s="299">
        <f t="shared" si="2"/>
        <v>26969657</v>
      </c>
      <c r="H25" s="295"/>
    </row>
    <row r="26" spans="1:8" ht="15" x14ac:dyDescent="0.25">
      <c r="A26" s="303" t="s">
        <v>372</v>
      </c>
      <c r="B26" s="302" t="s">
        <v>314</v>
      </c>
      <c r="C26" s="301">
        <v>528550169</v>
      </c>
      <c r="D26" s="299">
        <v>43167861</v>
      </c>
      <c r="E26" s="299">
        <v>17594012</v>
      </c>
      <c r="F26" s="299">
        <f t="shared" si="3"/>
        <v>554124018</v>
      </c>
      <c r="G26" s="299">
        <f t="shared" si="2"/>
        <v>25573849</v>
      </c>
      <c r="H26" s="295"/>
    </row>
    <row r="27" spans="1:8" ht="15" x14ac:dyDescent="0.25">
      <c r="A27" s="303" t="s">
        <v>371</v>
      </c>
      <c r="B27" s="302" t="s">
        <v>370</v>
      </c>
      <c r="C27" s="301">
        <v>-1888780322</v>
      </c>
      <c r="D27" s="299">
        <v>6421778</v>
      </c>
      <c r="E27" s="299">
        <v>222081409</v>
      </c>
      <c r="F27" s="299">
        <f t="shared" si="3"/>
        <v>-2104439953</v>
      </c>
      <c r="G27" s="299">
        <f t="shared" si="2"/>
        <v>-215659631</v>
      </c>
      <c r="H27" s="295"/>
    </row>
    <row r="28" spans="1:8" ht="15" x14ac:dyDescent="0.25">
      <c r="A28" s="303" t="s">
        <v>369</v>
      </c>
      <c r="B28" s="302" t="s">
        <v>146</v>
      </c>
      <c r="C28" s="301">
        <v>4299800</v>
      </c>
      <c r="D28" s="300">
        <v>0</v>
      </c>
      <c r="E28" s="300">
        <v>0</v>
      </c>
      <c r="F28" s="299">
        <f t="shared" si="3"/>
        <v>4299800</v>
      </c>
      <c r="G28" s="299">
        <f t="shared" si="2"/>
        <v>0</v>
      </c>
      <c r="H28" s="295"/>
    </row>
    <row r="29" spans="1:8" ht="15" x14ac:dyDescent="0.25">
      <c r="A29" s="303" t="s">
        <v>368</v>
      </c>
      <c r="B29" s="302" t="s">
        <v>367</v>
      </c>
      <c r="C29" s="304">
        <v>0</v>
      </c>
      <c r="D29" s="300">
        <v>0</v>
      </c>
      <c r="E29" s="300">
        <v>0</v>
      </c>
      <c r="F29" s="299">
        <f t="shared" si="3"/>
        <v>0</v>
      </c>
      <c r="G29" s="299">
        <f t="shared" si="2"/>
        <v>0</v>
      </c>
      <c r="H29" s="295"/>
    </row>
    <row r="30" spans="1:8" ht="15" x14ac:dyDescent="0.25">
      <c r="A30" s="303" t="s">
        <v>366</v>
      </c>
      <c r="B30" s="302" t="s">
        <v>365</v>
      </c>
      <c r="C30" s="301">
        <v>91524323</v>
      </c>
      <c r="D30" s="300">
        <v>0</v>
      </c>
      <c r="E30" s="299">
        <v>711000</v>
      </c>
      <c r="F30" s="299">
        <f t="shared" si="3"/>
        <v>90813323</v>
      </c>
      <c r="G30" s="299">
        <f t="shared" si="2"/>
        <v>-711000</v>
      </c>
      <c r="H30" s="295"/>
    </row>
    <row r="31" spans="1:8" ht="15.75" thickBot="1" x14ac:dyDescent="0.3">
      <c r="A31" s="298"/>
      <c r="B31" s="297"/>
      <c r="C31" s="296"/>
      <c r="D31" s="296"/>
      <c r="E31" s="296"/>
      <c r="F31" s="296"/>
      <c r="G31" s="296"/>
      <c r="H31" s="295"/>
    </row>
    <row r="32" spans="1:8" x14ac:dyDescent="0.2">
      <c r="H32" s="295"/>
    </row>
    <row r="34" spans="2:8" x14ac:dyDescent="0.2">
      <c r="B34" s="129"/>
      <c r="C34" s="159"/>
      <c r="D34" s="129"/>
      <c r="E34" s="129"/>
      <c r="F34" s="160"/>
      <c r="G34" s="160"/>
      <c r="H34" s="129"/>
    </row>
    <row r="35" spans="2:8" x14ac:dyDescent="0.2">
      <c r="B35" s="129"/>
      <c r="C35" s="159"/>
      <c r="D35" s="129"/>
      <c r="E35" s="129"/>
      <c r="F35" s="129"/>
      <c r="G35" s="129"/>
      <c r="H35" s="129"/>
    </row>
    <row r="36" spans="2:8" ht="15" x14ac:dyDescent="0.25">
      <c r="B36" s="584" t="s">
        <v>120</v>
      </c>
      <c r="C36" s="584"/>
      <c r="D36" s="584"/>
      <c r="E36" s="584"/>
      <c r="F36" s="584"/>
      <c r="G36" s="584"/>
      <c r="H36" s="294"/>
    </row>
    <row r="37" spans="2:8" ht="15" x14ac:dyDescent="0.25">
      <c r="B37" s="584" t="s">
        <v>121</v>
      </c>
      <c r="C37" s="584"/>
      <c r="D37" s="584"/>
      <c r="E37" s="584"/>
      <c r="F37" s="584"/>
      <c r="G37" s="584"/>
      <c r="H37" s="294"/>
    </row>
  </sheetData>
  <mergeCells count="8">
    <mergeCell ref="B36:G36"/>
    <mergeCell ref="B37:G37"/>
    <mergeCell ref="A3:G3"/>
    <mergeCell ref="A4:G4"/>
    <mergeCell ref="A5:G5"/>
    <mergeCell ref="A6:G6"/>
    <mergeCell ref="A7:G7"/>
    <mergeCell ref="A8:B8"/>
  </mergeCells>
  <pageMargins left="0.7" right="0.7" top="0.75" bottom="0.75" header="0.3" footer="0.3"/>
  <pageSetup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7"/>
  <sheetViews>
    <sheetView topLeftCell="A3" workbookViewId="0">
      <selection activeCell="K15" sqref="K15"/>
    </sheetView>
  </sheetViews>
  <sheetFormatPr baseColWidth="10" defaultColWidth="9.140625" defaultRowHeight="12.75" x14ac:dyDescent="0.2"/>
  <cols>
    <col min="1" max="1" width="3.7109375" customWidth="1"/>
    <col min="2" max="2" width="3.140625" customWidth="1"/>
    <col min="3" max="3" width="43.28515625" customWidth="1"/>
    <col min="4" max="4" width="14.5703125" customWidth="1"/>
    <col min="5" max="5" width="13.42578125" customWidth="1"/>
    <col min="6" max="6" width="22.5703125" bestFit="1" customWidth="1"/>
    <col min="7" max="7" width="15.140625" bestFit="1" customWidth="1"/>
  </cols>
  <sheetData>
    <row r="1" spans="1:7" s="122" customFormat="1" ht="13.5" hidden="1" thickBot="1" x14ac:dyDescent="0.25">
      <c r="A1" s="128" t="s">
        <v>180</v>
      </c>
      <c r="B1" s="123" t="s">
        <v>181</v>
      </c>
      <c r="C1" s="123" t="s">
        <v>188</v>
      </c>
      <c r="D1" s="123" t="s">
        <v>187</v>
      </c>
      <c r="E1" s="123"/>
      <c r="F1" s="123" t="s">
        <v>186</v>
      </c>
      <c r="G1" s="127" t="s">
        <v>185</v>
      </c>
    </row>
    <row r="2" spans="1:7" ht="13.5" hidden="1" thickBot="1" x14ac:dyDescent="0.25">
      <c r="A2" s="121"/>
      <c r="B2" s="116"/>
      <c r="C2" s="116"/>
      <c r="D2" s="116"/>
      <c r="E2" s="116"/>
      <c r="F2" s="116"/>
      <c r="G2" s="120"/>
    </row>
    <row r="3" spans="1:7" ht="18.75" customHeight="1" x14ac:dyDescent="0.3">
      <c r="A3" s="609" t="s">
        <v>0</v>
      </c>
      <c r="B3" s="610"/>
      <c r="C3" s="610"/>
      <c r="D3" s="610"/>
      <c r="E3" s="610"/>
      <c r="F3" s="610"/>
      <c r="G3" s="611"/>
    </row>
    <row r="4" spans="1:7" ht="15.75" x14ac:dyDescent="0.25">
      <c r="A4" s="612" t="s">
        <v>416</v>
      </c>
      <c r="B4" s="613"/>
      <c r="C4" s="613"/>
      <c r="D4" s="613"/>
      <c r="E4" s="613"/>
      <c r="F4" s="613"/>
      <c r="G4" s="614"/>
    </row>
    <row r="5" spans="1:7" ht="15.75" x14ac:dyDescent="0.25">
      <c r="A5" s="612" t="s">
        <v>177</v>
      </c>
      <c r="B5" s="613"/>
      <c r="C5" s="613"/>
      <c r="D5" s="613"/>
      <c r="E5" s="613"/>
      <c r="F5" s="613"/>
      <c r="G5" s="614"/>
    </row>
    <row r="6" spans="1:7" ht="16.5" thickBot="1" x14ac:dyDescent="0.25">
      <c r="A6" s="615"/>
      <c r="B6" s="616"/>
      <c r="C6" s="616"/>
      <c r="D6" s="616"/>
      <c r="E6" s="616"/>
      <c r="F6" s="616"/>
      <c r="G6" s="617"/>
    </row>
    <row r="7" spans="1:7" ht="15.75" thickBot="1" x14ac:dyDescent="0.3">
      <c r="A7" s="618"/>
      <c r="B7" s="560"/>
      <c r="C7" s="560"/>
      <c r="D7" s="560"/>
      <c r="E7" s="560"/>
      <c r="F7" s="560"/>
      <c r="G7" s="619"/>
    </row>
    <row r="8" spans="1:7" x14ac:dyDescent="0.2">
      <c r="A8" s="620" t="s">
        <v>415</v>
      </c>
      <c r="B8" s="621"/>
      <c r="C8" s="622"/>
      <c r="D8" s="607" t="s">
        <v>414</v>
      </c>
      <c r="E8" s="607" t="s">
        <v>413</v>
      </c>
      <c r="F8" s="607" t="s">
        <v>412</v>
      </c>
      <c r="G8" s="607" t="s">
        <v>411</v>
      </c>
    </row>
    <row r="9" spans="1:7" ht="19.5" customHeight="1" thickBot="1" x14ac:dyDescent="0.25">
      <c r="A9" s="623"/>
      <c r="B9" s="624"/>
      <c r="C9" s="625"/>
      <c r="D9" s="608"/>
      <c r="E9" s="608"/>
      <c r="F9" s="608"/>
      <c r="G9" s="608"/>
    </row>
    <row r="10" spans="1:7" x14ac:dyDescent="0.2">
      <c r="A10" s="114"/>
      <c r="B10" s="111"/>
      <c r="C10" s="111"/>
      <c r="D10" s="111"/>
      <c r="E10" s="111"/>
      <c r="F10" s="111"/>
      <c r="G10" s="110"/>
    </row>
    <row r="11" spans="1:7" ht="15.75" x14ac:dyDescent="0.25">
      <c r="A11" s="355" t="s">
        <v>410</v>
      </c>
      <c r="B11" s="11"/>
      <c r="C11" s="11"/>
      <c r="D11" s="11"/>
      <c r="E11" s="11"/>
      <c r="F11" s="91"/>
      <c r="G11" s="354"/>
    </row>
    <row r="12" spans="1:7" ht="15" x14ac:dyDescent="0.25">
      <c r="A12" s="331"/>
      <c r="B12" s="11"/>
      <c r="C12" s="11"/>
      <c r="D12" s="11"/>
      <c r="E12" s="11"/>
      <c r="F12" s="11"/>
      <c r="G12" s="58"/>
    </row>
    <row r="13" spans="1:7" ht="15.75" thickBot="1" x14ac:dyDescent="0.3">
      <c r="A13" s="347"/>
      <c r="B13" s="353" t="s">
        <v>409</v>
      </c>
      <c r="C13" s="353"/>
      <c r="D13" s="346"/>
      <c r="E13" s="346"/>
      <c r="F13" s="352"/>
      <c r="G13" s="351"/>
    </row>
    <row r="14" spans="1:7" ht="15.75" thickTop="1" x14ac:dyDescent="0.25">
      <c r="A14" s="331"/>
      <c r="B14" s="11"/>
      <c r="C14" s="11"/>
      <c r="D14" s="11"/>
      <c r="E14" s="11"/>
      <c r="F14" s="350"/>
      <c r="G14" s="349"/>
    </row>
    <row r="15" spans="1:7" ht="15" x14ac:dyDescent="0.25">
      <c r="A15" s="341"/>
      <c r="B15" s="340" t="s">
        <v>406</v>
      </c>
      <c r="C15" s="348"/>
      <c r="D15" s="11"/>
      <c r="E15" s="11"/>
      <c r="F15" s="330">
        <v>2355970029</v>
      </c>
      <c r="G15" s="329">
        <f>SUM(G17:G19)</f>
        <v>1260687038</v>
      </c>
    </row>
    <row r="16" spans="1:7" ht="15" x14ac:dyDescent="0.25">
      <c r="A16" s="331"/>
      <c r="B16" s="11"/>
      <c r="C16" s="11"/>
      <c r="D16" s="11"/>
      <c r="E16" s="11"/>
      <c r="F16" s="330"/>
      <c r="G16" s="329"/>
    </row>
    <row r="17" spans="1:7" ht="15" x14ac:dyDescent="0.25">
      <c r="A17" s="82"/>
      <c r="B17" s="11"/>
      <c r="C17" s="338" t="s">
        <v>405</v>
      </c>
      <c r="D17" s="11"/>
      <c r="E17" s="11"/>
      <c r="F17" s="330">
        <v>2355970029</v>
      </c>
      <c r="G17" s="329">
        <v>1260687038</v>
      </c>
    </row>
    <row r="18" spans="1:7" ht="15" x14ac:dyDescent="0.25">
      <c r="A18" s="82"/>
      <c r="B18" s="11"/>
      <c r="C18" s="338" t="s">
        <v>401</v>
      </c>
      <c r="D18" s="11"/>
      <c r="E18" s="11"/>
      <c r="F18" s="330">
        <v>0</v>
      </c>
      <c r="G18" s="329">
        <v>0</v>
      </c>
    </row>
    <row r="19" spans="1:7" ht="15" x14ac:dyDescent="0.25">
      <c r="A19" s="82"/>
      <c r="B19" s="11"/>
      <c r="C19" s="338" t="s">
        <v>400</v>
      </c>
      <c r="D19" s="11"/>
      <c r="E19" s="11"/>
      <c r="F19" s="330">
        <v>0</v>
      </c>
      <c r="G19" s="329">
        <v>0</v>
      </c>
    </row>
    <row r="20" spans="1:7" ht="15" x14ac:dyDescent="0.25">
      <c r="A20" s="331"/>
      <c r="B20" s="11"/>
      <c r="C20" s="11"/>
      <c r="D20" s="11"/>
      <c r="E20" s="11"/>
      <c r="F20" s="330"/>
      <c r="G20" s="329"/>
    </row>
    <row r="21" spans="1:7" ht="15" x14ac:dyDescent="0.25">
      <c r="A21" s="341"/>
      <c r="B21" s="340" t="s">
        <v>404</v>
      </c>
      <c r="C21" s="11"/>
      <c r="D21" s="11"/>
      <c r="E21" s="11"/>
      <c r="F21" s="330">
        <v>0</v>
      </c>
      <c r="G21" s="329">
        <v>0</v>
      </c>
    </row>
    <row r="22" spans="1:7" ht="15" x14ac:dyDescent="0.25">
      <c r="A22" s="331"/>
      <c r="B22" s="11"/>
      <c r="C22" s="11"/>
      <c r="D22" s="11"/>
      <c r="E22" s="11"/>
      <c r="F22" s="330"/>
      <c r="G22" s="329"/>
    </row>
    <row r="23" spans="1:7" ht="15" x14ac:dyDescent="0.25">
      <c r="A23" s="82"/>
      <c r="B23" s="11"/>
      <c r="C23" s="339" t="s">
        <v>403</v>
      </c>
      <c r="D23" s="11"/>
      <c r="E23" s="11"/>
      <c r="F23" s="330"/>
      <c r="G23" s="329"/>
    </row>
    <row r="24" spans="1:7" ht="15" x14ac:dyDescent="0.25">
      <c r="A24" s="82"/>
      <c r="B24" s="11"/>
      <c r="C24" s="338" t="s">
        <v>402</v>
      </c>
      <c r="D24" s="11"/>
      <c r="E24" s="11"/>
      <c r="F24" s="330"/>
      <c r="G24" s="329"/>
    </row>
    <row r="25" spans="1:7" ht="15" x14ac:dyDescent="0.25">
      <c r="A25" s="82"/>
      <c r="B25" s="11"/>
      <c r="C25" s="338" t="s">
        <v>401</v>
      </c>
      <c r="D25" s="11"/>
      <c r="E25" s="11"/>
      <c r="F25" s="330">
        <v>0</v>
      </c>
      <c r="G25" s="329">
        <v>0</v>
      </c>
    </row>
    <row r="26" spans="1:7" ht="15" x14ac:dyDescent="0.25">
      <c r="A26" s="82"/>
      <c r="B26" s="11"/>
      <c r="C26" s="338" t="s">
        <v>400</v>
      </c>
      <c r="D26" s="11"/>
      <c r="E26" s="11"/>
      <c r="F26" s="330">
        <v>0</v>
      </c>
      <c r="G26" s="329">
        <v>0</v>
      </c>
    </row>
    <row r="27" spans="1:7" ht="15" x14ac:dyDescent="0.25">
      <c r="A27" s="331"/>
      <c r="B27" s="11"/>
      <c r="C27" s="11"/>
      <c r="D27" s="11"/>
      <c r="E27" s="11"/>
      <c r="F27" s="330"/>
      <c r="G27" s="329"/>
    </row>
    <row r="28" spans="1:7" ht="15" x14ac:dyDescent="0.25">
      <c r="A28" s="82"/>
      <c r="B28" s="335" t="s">
        <v>408</v>
      </c>
      <c r="C28" s="334"/>
      <c r="D28" s="334"/>
      <c r="E28" s="334"/>
      <c r="F28" s="333">
        <v>2355970029</v>
      </c>
      <c r="G28" s="332">
        <f>+G15+G21</f>
        <v>1260687038</v>
      </c>
    </row>
    <row r="29" spans="1:7" ht="15" x14ac:dyDescent="0.25">
      <c r="A29" s="331"/>
      <c r="B29" s="11"/>
      <c r="C29" s="11"/>
      <c r="D29" s="11"/>
      <c r="E29" s="11"/>
      <c r="F29" s="330"/>
      <c r="G29" s="329"/>
    </row>
    <row r="30" spans="1:7" ht="15.75" thickBot="1" x14ac:dyDescent="0.3">
      <c r="A30" s="347" t="s">
        <v>407</v>
      </c>
      <c r="B30" s="346"/>
      <c r="C30" s="346"/>
      <c r="D30" s="346"/>
      <c r="E30" s="346"/>
      <c r="F30" s="345"/>
      <c r="G30" s="344"/>
    </row>
    <row r="31" spans="1:7" ht="15.75" thickTop="1" x14ac:dyDescent="0.25">
      <c r="A31" s="331"/>
      <c r="B31" s="11"/>
      <c r="C31" s="11"/>
      <c r="D31" s="11"/>
      <c r="E31" s="11"/>
      <c r="F31" s="330"/>
      <c r="G31" s="329"/>
    </row>
    <row r="32" spans="1:7" ht="15" x14ac:dyDescent="0.25">
      <c r="A32" s="82"/>
      <c r="B32" s="340" t="s">
        <v>406</v>
      </c>
      <c r="C32" s="11"/>
      <c r="D32" s="11"/>
      <c r="E32" s="11"/>
      <c r="F32" s="330">
        <v>20726293665</v>
      </c>
      <c r="G32" s="329">
        <f>SUM(G34:G36)</f>
        <v>20694522026</v>
      </c>
    </row>
    <row r="33" spans="1:7" ht="15" x14ac:dyDescent="0.25">
      <c r="A33" s="331"/>
      <c r="B33" s="11"/>
      <c r="C33" s="11"/>
      <c r="D33" s="11"/>
      <c r="E33" s="11"/>
      <c r="F33" s="343"/>
      <c r="G33" s="329"/>
    </row>
    <row r="34" spans="1:7" ht="15" x14ac:dyDescent="0.25">
      <c r="A34" s="82"/>
      <c r="B34" s="11"/>
      <c r="C34" s="338" t="s">
        <v>405</v>
      </c>
      <c r="D34" s="11"/>
      <c r="E34" s="11"/>
      <c r="F34" s="330">
        <v>20726293665</v>
      </c>
      <c r="G34" s="329">
        <v>20694522026</v>
      </c>
    </row>
    <row r="35" spans="1:7" ht="15" x14ac:dyDescent="0.25">
      <c r="A35" s="82"/>
      <c r="B35" s="11"/>
      <c r="C35" s="338" t="s">
        <v>401</v>
      </c>
      <c r="D35" s="11"/>
      <c r="E35" s="11"/>
      <c r="F35" s="330">
        <v>0</v>
      </c>
      <c r="G35" s="342">
        <v>0</v>
      </c>
    </row>
    <row r="36" spans="1:7" ht="15" x14ac:dyDescent="0.25">
      <c r="A36" s="82"/>
      <c r="B36" s="11"/>
      <c r="C36" s="338" t="s">
        <v>400</v>
      </c>
      <c r="D36" s="11"/>
      <c r="E36" s="11"/>
      <c r="F36" s="330">
        <v>0</v>
      </c>
      <c r="G36" s="342">
        <v>0</v>
      </c>
    </row>
    <row r="37" spans="1:7" ht="15" x14ac:dyDescent="0.25">
      <c r="A37" s="331"/>
      <c r="B37" s="11"/>
      <c r="C37" s="11"/>
      <c r="D37" s="11"/>
      <c r="E37" s="11"/>
      <c r="F37" s="330"/>
      <c r="G37" s="329"/>
    </row>
    <row r="38" spans="1:7" ht="15" x14ac:dyDescent="0.25">
      <c r="A38" s="341"/>
      <c r="B38" s="340" t="s">
        <v>404</v>
      </c>
      <c r="C38" s="11"/>
      <c r="D38" s="11"/>
      <c r="E38" s="11"/>
      <c r="F38" s="330">
        <v>0</v>
      </c>
      <c r="G38" s="329">
        <f>SUM(G40:G43)</f>
        <v>0</v>
      </c>
    </row>
    <row r="39" spans="1:7" ht="15" x14ac:dyDescent="0.25">
      <c r="A39" s="331"/>
      <c r="B39" s="11"/>
      <c r="C39" s="11"/>
      <c r="D39" s="11"/>
      <c r="E39" s="11"/>
      <c r="F39" s="330"/>
      <c r="G39" s="329"/>
    </row>
    <row r="40" spans="1:7" ht="15" x14ac:dyDescent="0.25">
      <c r="A40" s="82"/>
      <c r="B40" s="11"/>
      <c r="C40" s="339" t="s">
        <v>403</v>
      </c>
      <c r="D40" s="11"/>
      <c r="E40" s="11"/>
      <c r="F40" s="330"/>
      <c r="G40" s="329"/>
    </row>
    <row r="41" spans="1:7" ht="15" x14ac:dyDescent="0.25">
      <c r="A41" s="82"/>
      <c r="B41" s="11"/>
      <c r="C41" s="338" t="s">
        <v>402</v>
      </c>
      <c r="D41" s="11"/>
      <c r="E41" s="11"/>
      <c r="F41" s="330"/>
      <c r="G41" s="329"/>
    </row>
    <row r="42" spans="1:7" ht="15" x14ac:dyDescent="0.25">
      <c r="A42" s="82"/>
      <c r="B42" s="11"/>
      <c r="C42" s="338" t="s">
        <v>401</v>
      </c>
      <c r="D42" s="11"/>
      <c r="E42" s="11"/>
      <c r="F42" s="330">
        <v>0</v>
      </c>
      <c r="G42" s="329">
        <v>0</v>
      </c>
    </row>
    <row r="43" spans="1:7" ht="15" x14ac:dyDescent="0.25">
      <c r="A43" s="82"/>
      <c r="B43" s="11"/>
      <c r="C43" s="338" t="s">
        <v>400</v>
      </c>
      <c r="D43" s="11"/>
      <c r="E43" s="11"/>
      <c r="F43" s="330">
        <v>0</v>
      </c>
      <c r="G43" s="329">
        <v>0</v>
      </c>
    </row>
    <row r="44" spans="1:7" ht="15" x14ac:dyDescent="0.25">
      <c r="A44" s="331"/>
      <c r="B44" s="11"/>
      <c r="C44" s="11"/>
      <c r="D44" s="11"/>
      <c r="E44" s="11"/>
      <c r="F44" s="330"/>
      <c r="G44" s="329"/>
    </row>
    <row r="45" spans="1:7" ht="15" x14ac:dyDescent="0.25">
      <c r="A45" s="82"/>
      <c r="B45" s="335" t="s">
        <v>399</v>
      </c>
      <c r="C45" s="334"/>
      <c r="D45" s="334"/>
      <c r="E45" s="334"/>
      <c r="F45" s="333">
        <v>20726293665</v>
      </c>
      <c r="G45" s="332">
        <f>+G32+G38</f>
        <v>20694522026</v>
      </c>
    </row>
    <row r="46" spans="1:7" ht="15" x14ac:dyDescent="0.25">
      <c r="A46" s="331"/>
      <c r="B46" s="334"/>
      <c r="C46" s="334"/>
      <c r="D46" s="334"/>
      <c r="E46" s="334"/>
      <c r="F46" s="337"/>
      <c r="G46" s="336"/>
    </row>
    <row r="47" spans="1:7" ht="15" x14ac:dyDescent="0.25">
      <c r="A47" s="82"/>
      <c r="B47" s="335" t="s">
        <v>398</v>
      </c>
      <c r="C47" s="334"/>
      <c r="D47" s="334"/>
      <c r="E47" s="334"/>
      <c r="F47" s="333">
        <v>5671545522</v>
      </c>
      <c r="G47" s="332">
        <v>4834217588</v>
      </c>
    </row>
    <row r="48" spans="1:7" ht="15" x14ac:dyDescent="0.25">
      <c r="A48" s="331"/>
      <c r="B48" s="11"/>
      <c r="C48" s="11"/>
      <c r="D48" s="11"/>
      <c r="E48" s="11"/>
      <c r="F48" s="330"/>
      <c r="G48" s="329"/>
    </row>
    <row r="49" spans="1:7" ht="15" x14ac:dyDescent="0.25">
      <c r="A49" s="331"/>
      <c r="B49" s="11"/>
      <c r="C49" s="11"/>
      <c r="D49" s="11"/>
      <c r="E49" s="11"/>
      <c r="F49" s="330"/>
      <c r="G49" s="329"/>
    </row>
    <row r="50" spans="1:7" ht="15" x14ac:dyDescent="0.25">
      <c r="A50" s="328" t="s">
        <v>397</v>
      </c>
      <c r="B50" s="11"/>
      <c r="C50" s="11"/>
      <c r="D50" s="11"/>
      <c r="E50" s="11"/>
      <c r="F50" s="327">
        <v>28753809216</v>
      </c>
      <c r="G50" s="326">
        <f>+G28+G45+G47</f>
        <v>26789426652</v>
      </c>
    </row>
    <row r="51" spans="1:7" ht="13.5" thickBot="1" x14ac:dyDescent="0.25">
      <c r="A51" s="57"/>
      <c r="B51" s="55"/>
      <c r="C51" s="55"/>
      <c r="D51" s="55"/>
      <c r="E51" s="55"/>
      <c r="F51" s="325"/>
      <c r="G51" s="324"/>
    </row>
    <row r="52" spans="1:7" x14ac:dyDescent="0.2">
      <c r="A52" s="11"/>
      <c r="B52" s="11"/>
      <c r="C52" s="11"/>
    </row>
    <row r="54" spans="1:7" x14ac:dyDescent="0.2">
      <c r="C54" s="129"/>
      <c r="D54" s="159"/>
      <c r="E54" s="129"/>
      <c r="F54" s="129"/>
      <c r="G54" s="160"/>
    </row>
    <row r="55" spans="1:7" x14ac:dyDescent="0.2">
      <c r="C55" s="129"/>
      <c r="D55" s="159"/>
      <c r="E55" s="129"/>
      <c r="F55" s="129"/>
      <c r="G55" s="129"/>
    </row>
    <row r="56" spans="1:7" ht="15" x14ac:dyDescent="0.25">
      <c r="A56" s="584" t="s">
        <v>120</v>
      </c>
      <c r="B56" s="584"/>
      <c r="C56" s="584"/>
      <c r="D56" s="584"/>
      <c r="E56" s="584"/>
      <c r="F56" s="584"/>
      <c r="G56" s="584"/>
    </row>
    <row r="57" spans="1:7" ht="15" x14ac:dyDescent="0.25">
      <c r="A57" s="584" t="s">
        <v>121</v>
      </c>
      <c r="B57" s="584"/>
      <c r="C57" s="584"/>
      <c r="D57" s="584"/>
      <c r="E57" s="584"/>
      <c r="F57" s="584"/>
      <c r="G57" s="584"/>
    </row>
  </sheetData>
  <mergeCells count="12">
    <mergeCell ref="F8:F9"/>
    <mergeCell ref="G8:G9"/>
    <mergeCell ref="A56:G56"/>
    <mergeCell ref="A57:G57"/>
    <mergeCell ref="A3:G3"/>
    <mergeCell ref="A4:G4"/>
    <mergeCell ref="A5:G5"/>
    <mergeCell ref="A6:G6"/>
    <mergeCell ref="A7:G7"/>
    <mergeCell ref="A8:C9"/>
    <mergeCell ref="D8:D9"/>
    <mergeCell ref="E8:E9"/>
  </mergeCells>
  <printOptions horizontalCentered="1"/>
  <pageMargins left="0.19685039370078741" right="0.19685039370078741" top="0.19685039370078741" bottom="0.19685039370078741" header="0.31496062992125984" footer="0.31496062992125984"/>
  <pageSetup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7"/>
  <sheetViews>
    <sheetView topLeftCell="A2" workbookViewId="0">
      <selection activeCell="N16" sqref="N16"/>
    </sheetView>
  </sheetViews>
  <sheetFormatPr baseColWidth="10" defaultRowHeight="12.75" x14ac:dyDescent="0.2"/>
  <cols>
    <col min="1" max="1" width="1.140625" style="129" customWidth="1"/>
    <col min="2" max="2" width="34.42578125" style="129" customWidth="1"/>
    <col min="3" max="3" width="14.7109375" style="129" bestFit="1" customWidth="1"/>
    <col min="4" max="4" width="21.42578125" style="129" customWidth="1"/>
    <col min="5" max="5" width="17.42578125" style="129" customWidth="1"/>
    <col min="6" max="6" width="16.28515625" style="129" customWidth="1"/>
    <col min="7" max="7" width="18.28515625" style="129" customWidth="1"/>
    <col min="8" max="8" width="18.42578125" style="130" customWidth="1"/>
    <col min="9" max="9" width="15.85546875" style="129" customWidth="1"/>
    <col min="10" max="10" width="21.28515625" style="129" customWidth="1"/>
    <col min="11" max="11" width="11.42578125" style="129"/>
    <col min="12" max="12" width="15.28515625" style="129" bestFit="1" customWidth="1"/>
    <col min="13" max="16384" width="11.42578125" style="129"/>
  </cols>
  <sheetData>
    <row r="1" spans="1:12" ht="13.5" hidden="1" thickBot="1" x14ac:dyDescent="0.25">
      <c r="A1" s="401" t="s">
        <v>180</v>
      </c>
      <c r="B1" s="401" t="s">
        <v>467</v>
      </c>
      <c r="D1" s="401"/>
      <c r="G1" s="129" t="s">
        <v>466</v>
      </c>
      <c r="H1" s="130" t="s">
        <v>184</v>
      </c>
      <c r="I1" s="129" t="s">
        <v>183</v>
      </c>
      <c r="J1" s="129" t="s">
        <v>182</v>
      </c>
      <c r="K1" s="129" t="s">
        <v>466</v>
      </c>
      <c r="L1" s="400">
        <v>42735</v>
      </c>
    </row>
    <row r="2" spans="1:12" ht="18.75" customHeight="1" x14ac:dyDescent="0.2">
      <c r="B2" s="634" t="s">
        <v>0</v>
      </c>
      <c r="C2" s="635"/>
      <c r="D2" s="635"/>
      <c r="E2" s="635"/>
      <c r="F2" s="635"/>
      <c r="G2" s="635"/>
      <c r="H2" s="635"/>
      <c r="I2" s="635"/>
      <c r="J2" s="636"/>
      <c r="K2" s="356"/>
    </row>
    <row r="3" spans="1:12" ht="15.75" x14ac:dyDescent="0.2">
      <c r="B3" s="637" t="s">
        <v>465</v>
      </c>
      <c r="C3" s="638"/>
      <c r="D3" s="638"/>
      <c r="E3" s="638"/>
      <c r="F3" s="638"/>
      <c r="G3" s="638"/>
      <c r="H3" s="638"/>
      <c r="I3" s="638"/>
      <c r="J3" s="639"/>
      <c r="K3" s="356"/>
    </row>
    <row r="4" spans="1:12" ht="15.75" x14ac:dyDescent="0.2">
      <c r="B4" s="640" t="s">
        <v>177</v>
      </c>
      <c r="C4" s="641"/>
      <c r="D4" s="641"/>
      <c r="E4" s="641"/>
      <c r="F4" s="641"/>
      <c r="G4" s="641"/>
      <c r="H4" s="641"/>
      <c r="I4" s="641"/>
      <c r="J4" s="642"/>
      <c r="K4" s="356"/>
    </row>
    <row r="5" spans="1:12" ht="16.5" thickBot="1" x14ac:dyDescent="0.25">
      <c r="B5" s="643"/>
      <c r="C5" s="644"/>
      <c r="D5" s="644"/>
      <c r="E5" s="644"/>
      <c r="F5" s="644"/>
      <c r="G5" s="644"/>
      <c r="H5" s="644"/>
      <c r="I5" s="644"/>
      <c r="J5" s="645"/>
      <c r="K5" s="356"/>
    </row>
    <row r="6" spans="1:12" ht="38.25" x14ac:dyDescent="0.2">
      <c r="B6" s="646" t="s">
        <v>464</v>
      </c>
      <c r="C6" s="647"/>
      <c r="D6" s="369" t="s">
        <v>463</v>
      </c>
      <c r="E6" s="626" t="s">
        <v>462</v>
      </c>
      <c r="F6" s="626" t="s">
        <v>461</v>
      </c>
      <c r="G6" s="626" t="s">
        <v>460</v>
      </c>
      <c r="H6" s="399" t="s">
        <v>459</v>
      </c>
      <c r="I6" s="626" t="s">
        <v>458</v>
      </c>
      <c r="J6" s="626" t="s">
        <v>457</v>
      </c>
      <c r="K6" s="356"/>
    </row>
    <row r="7" spans="1:12" ht="26.25" thickBot="1" x14ac:dyDescent="0.25">
      <c r="B7" s="648"/>
      <c r="C7" s="649"/>
      <c r="D7" s="368" t="s">
        <v>456</v>
      </c>
      <c r="E7" s="627"/>
      <c r="F7" s="627"/>
      <c r="G7" s="627"/>
      <c r="H7" s="398" t="s">
        <v>455</v>
      </c>
      <c r="I7" s="627"/>
      <c r="J7" s="627"/>
      <c r="K7" s="356"/>
      <c r="L7" s="244"/>
    </row>
    <row r="8" spans="1:12" x14ac:dyDescent="0.2">
      <c r="B8" s="650"/>
      <c r="C8" s="651"/>
      <c r="D8" s="397"/>
      <c r="E8" s="396"/>
      <c r="F8" s="397"/>
      <c r="G8" s="396"/>
      <c r="H8" s="397"/>
      <c r="I8" s="396"/>
      <c r="J8" s="396"/>
      <c r="K8" s="356"/>
      <c r="L8" s="131"/>
    </row>
    <row r="9" spans="1:12" x14ac:dyDescent="0.2">
      <c r="B9" s="628" t="s">
        <v>454</v>
      </c>
      <c r="C9" s="629"/>
      <c r="D9" s="379">
        <f>+D10+D14</f>
        <v>23082263694</v>
      </c>
      <c r="E9" s="379">
        <f>+E10+E14</f>
        <v>2016150842</v>
      </c>
      <c r="F9" s="379">
        <f>+F10+F14</f>
        <v>3143205472</v>
      </c>
      <c r="G9" s="379">
        <f>+G10+G14</f>
        <v>0</v>
      </c>
      <c r="H9" s="375">
        <f>+D9+E9-F9+G9</f>
        <v>21955209064</v>
      </c>
      <c r="I9" s="379">
        <f>+I10+I14</f>
        <v>871795324</v>
      </c>
      <c r="J9" s="379">
        <f>+J10+J14</f>
        <v>20850977</v>
      </c>
      <c r="K9" s="356"/>
    </row>
    <row r="10" spans="1:12" x14ac:dyDescent="0.2">
      <c r="B10" s="628" t="s">
        <v>453</v>
      </c>
      <c r="C10" s="629"/>
      <c r="D10" s="375">
        <f>+D11+D12+D13</f>
        <v>2355970029</v>
      </c>
      <c r="E10" s="379">
        <f>+E11+E12+E13</f>
        <v>280000000</v>
      </c>
      <c r="F10" s="375">
        <f>+F11+F12+F13</f>
        <v>1375282991</v>
      </c>
      <c r="G10" s="379">
        <f>+G11+G12+G13</f>
        <v>0</v>
      </c>
      <c r="H10" s="375">
        <f>+D10+E10-F10+G10</f>
        <v>1260687038</v>
      </c>
      <c r="I10" s="379">
        <f>+I11+I12+I13</f>
        <v>84093238</v>
      </c>
      <c r="J10" s="379">
        <f>+J11+J12+J13</f>
        <v>0</v>
      </c>
      <c r="K10" s="356"/>
    </row>
    <row r="11" spans="1:12" x14ac:dyDescent="0.2">
      <c r="B11" s="630" t="s">
        <v>452</v>
      </c>
      <c r="C11" s="631"/>
      <c r="D11" s="395">
        <v>2355970029</v>
      </c>
      <c r="E11" s="383">
        <v>280000000</v>
      </c>
      <c r="F11" s="395">
        <v>1375282991</v>
      </c>
      <c r="G11" s="394">
        <v>0</v>
      </c>
      <c r="H11" s="375">
        <f>+D11+E11-F11+G11</f>
        <v>1260687038</v>
      </c>
      <c r="I11" s="383">
        <v>84093238</v>
      </c>
      <c r="J11" s="383">
        <v>0</v>
      </c>
      <c r="K11" s="356"/>
    </row>
    <row r="12" spans="1:12" x14ac:dyDescent="0.2">
      <c r="B12" s="630" t="s">
        <v>451</v>
      </c>
      <c r="C12" s="631"/>
      <c r="D12" s="395">
        <v>0</v>
      </c>
      <c r="E12" s="383">
        <v>0</v>
      </c>
      <c r="F12" s="395">
        <v>0</v>
      </c>
      <c r="G12" s="394">
        <v>0</v>
      </c>
      <c r="H12" s="375">
        <f>+D12+E12+F12+G12</f>
        <v>0</v>
      </c>
      <c r="I12" s="383">
        <v>0</v>
      </c>
      <c r="J12" s="383">
        <v>0</v>
      </c>
      <c r="K12" s="356"/>
    </row>
    <row r="13" spans="1:12" x14ac:dyDescent="0.2">
      <c r="B13" s="630" t="s">
        <v>450</v>
      </c>
      <c r="C13" s="631"/>
      <c r="D13" s="395"/>
      <c r="E13" s="383">
        <v>0</v>
      </c>
      <c r="F13" s="395">
        <v>0</v>
      </c>
      <c r="G13" s="394">
        <v>0</v>
      </c>
      <c r="H13" s="375">
        <f>+D13+E13+F13+G13</f>
        <v>0</v>
      </c>
      <c r="I13" s="391"/>
      <c r="J13" s="391"/>
      <c r="K13" s="356"/>
    </row>
    <row r="14" spans="1:12" x14ac:dyDescent="0.2">
      <c r="B14" s="628" t="s">
        <v>449</v>
      </c>
      <c r="C14" s="629"/>
      <c r="D14" s="375">
        <f>+D15+D16+D17</f>
        <v>20726293665</v>
      </c>
      <c r="E14" s="379">
        <f>+E15+E16+E17</f>
        <v>1736150842</v>
      </c>
      <c r="F14" s="375">
        <f>+F15+F16+F17</f>
        <v>1767922481</v>
      </c>
      <c r="G14" s="379">
        <f>+G15+G16+G17</f>
        <v>0</v>
      </c>
      <c r="H14" s="375">
        <f>+D14+E14-F14+G14</f>
        <v>20694522026</v>
      </c>
      <c r="I14" s="379">
        <f>+I15+I16+I17</f>
        <v>787702086</v>
      </c>
      <c r="J14" s="379">
        <f>+J15+J16+J17</f>
        <v>20850977</v>
      </c>
      <c r="K14" s="356"/>
    </row>
    <row r="15" spans="1:12" x14ac:dyDescent="0.2">
      <c r="B15" s="630" t="s">
        <v>448</v>
      </c>
      <c r="C15" s="631"/>
      <c r="D15" s="395">
        <v>20726293665</v>
      </c>
      <c r="E15" s="383">
        <v>1736150842</v>
      </c>
      <c r="F15" s="382">
        <v>1767922481</v>
      </c>
      <c r="G15" s="394">
        <v>0</v>
      </c>
      <c r="H15" s="375">
        <f>+D15+E15-F15+G15</f>
        <v>20694522026</v>
      </c>
      <c r="I15" s="383">
        <v>787702086</v>
      </c>
      <c r="J15" s="394">
        <v>20850977</v>
      </c>
      <c r="K15" s="356"/>
    </row>
    <row r="16" spans="1:12" x14ac:dyDescent="0.2">
      <c r="B16" s="630" t="s">
        <v>447</v>
      </c>
      <c r="C16" s="631"/>
      <c r="D16" s="395">
        <v>0</v>
      </c>
      <c r="E16" s="383">
        <v>0</v>
      </c>
      <c r="F16" s="382">
        <v>0</v>
      </c>
      <c r="G16" s="394">
        <v>0</v>
      </c>
      <c r="H16" s="375">
        <f>+D16+E16-F16+G16</f>
        <v>0</v>
      </c>
      <c r="I16" s="383">
        <v>0</v>
      </c>
      <c r="J16" s="394">
        <v>0</v>
      </c>
      <c r="K16" s="356"/>
    </row>
    <row r="17" spans="2:11" x14ac:dyDescent="0.2">
      <c r="B17" s="632" t="s">
        <v>446</v>
      </c>
      <c r="C17" s="633"/>
      <c r="D17" s="395">
        <v>0</v>
      </c>
      <c r="E17" s="383">
        <v>0</v>
      </c>
      <c r="F17" s="382">
        <v>0</v>
      </c>
      <c r="G17" s="394">
        <v>0</v>
      </c>
      <c r="H17" s="375">
        <f>+D17+E17-F17+G17</f>
        <v>0</v>
      </c>
      <c r="I17" s="383">
        <v>0</v>
      </c>
      <c r="J17" s="394">
        <v>0</v>
      </c>
      <c r="K17" s="356"/>
    </row>
    <row r="18" spans="2:11" x14ac:dyDescent="0.2">
      <c r="B18" s="628" t="s">
        <v>445</v>
      </c>
      <c r="C18" s="629"/>
      <c r="D18" s="393">
        <v>5671545522</v>
      </c>
      <c r="E18" s="390">
        <v>0</v>
      </c>
      <c r="F18" s="392">
        <v>0</v>
      </c>
      <c r="G18" s="390">
        <v>0</v>
      </c>
      <c r="H18" s="375">
        <v>4834217588</v>
      </c>
      <c r="I18" s="391"/>
      <c r="J18" s="390">
        <v>0</v>
      </c>
      <c r="K18" s="356"/>
    </row>
    <row r="19" spans="2:11" x14ac:dyDescent="0.2">
      <c r="B19" s="389"/>
      <c r="C19" s="365"/>
      <c r="D19" s="382"/>
      <c r="E19" s="387"/>
      <c r="F19" s="388"/>
      <c r="G19" s="387"/>
      <c r="H19" s="375">
        <v>0</v>
      </c>
      <c r="I19" s="387"/>
      <c r="J19" s="387"/>
      <c r="K19" s="356"/>
    </row>
    <row r="20" spans="2:11" x14ac:dyDescent="0.2">
      <c r="B20" s="628" t="s">
        <v>444</v>
      </c>
      <c r="C20" s="629"/>
      <c r="D20" s="375">
        <f>+D9+D18</f>
        <v>28753809216</v>
      </c>
      <c r="E20" s="379"/>
      <c r="F20" s="375"/>
      <c r="G20" s="379">
        <f>+G9+G18</f>
        <v>0</v>
      </c>
      <c r="H20" s="375">
        <v>26789426652</v>
      </c>
      <c r="I20" s="379">
        <f>+I9+I18</f>
        <v>871795324</v>
      </c>
      <c r="J20" s="379">
        <f>+J9+J18</f>
        <v>20850977</v>
      </c>
      <c r="K20" s="356"/>
    </row>
    <row r="21" spans="2:11" x14ac:dyDescent="0.2">
      <c r="B21" s="628"/>
      <c r="C21" s="629"/>
      <c r="D21" s="375"/>
      <c r="E21" s="385"/>
      <c r="F21" s="386"/>
      <c r="G21" s="385"/>
      <c r="H21" s="375">
        <f>+D21+E21-F21+G21</f>
        <v>0</v>
      </c>
      <c r="I21" s="385"/>
      <c r="J21" s="385"/>
      <c r="K21" s="356"/>
    </row>
    <row r="22" spans="2:11" x14ac:dyDescent="0.2">
      <c r="B22" s="628" t="s">
        <v>443</v>
      </c>
      <c r="C22" s="629"/>
      <c r="D22" s="384"/>
      <c r="E22" s="384">
        <f>+E23+E24+E25</f>
        <v>0</v>
      </c>
      <c r="F22" s="384">
        <f>+F23+F24+F25</f>
        <v>51502496</v>
      </c>
      <c r="G22" s="384">
        <f>+G23+G24+G25</f>
        <v>0</v>
      </c>
      <c r="H22" s="375">
        <v>1331030372</v>
      </c>
      <c r="I22" s="384">
        <f>+I23+I24+I25</f>
        <v>58025235</v>
      </c>
      <c r="J22" s="384">
        <f>+J23+J24+J25</f>
        <v>14294329</v>
      </c>
      <c r="K22" s="356"/>
    </row>
    <row r="23" spans="2:11" x14ac:dyDescent="0.2">
      <c r="B23" s="652" t="s">
        <v>442</v>
      </c>
      <c r="C23" s="653"/>
      <c r="D23" s="383">
        <v>1382532868</v>
      </c>
      <c r="E23" s="383">
        <v>0</v>
      </c>
      <c r="F23" s="383">
        <v>51502496</v>
      </c>
      <c r="G23" s="383">
        <v>0</v>
      </c>
      <c r="H23" s="375">
        <f t="shared" ref="H23:H30" si="0">+D23+E23-F23+G23</f>
        <v>1331030372</v>
      </c>
      <c r="I23" s="383">
        <v>58025235</v>
      </c>
      <c r="J23" s="383">
        <v>14294329</v>
      </c>
      <c r="K23" s="356"/>
    </row>
    <row r="24" spans="2:11" x14ac:dyDescent="0.2">
      <c r="B24" s="652" t="s">
        <v>441</v>
      </c>
      <c r="C24" s="653"/>
      <c r="D24" s="382"/>
      <c r="E24" s="380"/>
      <c r="F24" s="381"/>
      <c r="G24" s="380"/>
      <c r="H24" s="375">
        <f t="shared" si="0"/>
        <v>0</v>
      </c>
      <c r="I24" s="380"/>
      <c r="J24" s="380"/>
      <c r="K24" s="356"/>
    </row>
    <row r="25" spans="2:11" x14ac:dyDescent="0.2">
      <c r="B25" s="652" t="s">
        <v>440</v>
      </c>
      <c r="C25" s="653"/>
      <c r="D25" s="378"/>
      <c r="E25" s="374"/>
      <c r="F25" s="376"/>
      <c r="G25" s="374"/>
      <c r="H25" s="375">
        <f t="shared" si="0"/>
        <v>0</v>
      </c>
      <c r="I25" s="374"/>
      <c r="J25" s="374"/>
      <c r="K25" s="356"/>
    </row>
    <row r="26" spans="2:11" x14ac:dyDescent="0.2">
      <c r="B26" s="656"/>
      <c r="C26" s="657"/>
      <c r="D26" s="377"/>
      <c r="E26" s="374"/>
      <c r="F26" s="376"/>
      <c r="G26" s="374"/>
      <c r="H26" s="375">
        <f t="shared" si="0"/>
        <v>0</v>
      </c>
      <c r="I26" s="374"/>
      <c r="J26" s="374"/>
      <c r="K26" s="356"/>
    </row>
    <row r="27" spans="2:11" x14ac:dyDescent="0.2">
      <c r="B27" s="628" t="s">
        <v>439</v>
      </c>
      <c r="C27" s="629"/>
      <c r="D27" s="379">
        <f>+D28+D29+D30</f>
        <v>0</v>
      </c>
      <c r="E27" s="379">
        <f>+E28+E29+E30</f>
        <v>0</v>
      </c>
      <c r="F27" s="379">
        <f>+F28+F29+F30</f>
        <v>0</v>
      </c>
      <c r="G27" s="379">
        <f>+G28+G29+G30</f>
        <v>0</v>
      </c>
      <c r="H27" s="375">
        <f t="shared" si="0"/>
        <v>0</v>
      </c>
      <c r="I27" s="379">
        <f>+I28+I29+I30</f>
        <v>0</v>
      </c>
      <c r="J27" s="379">
        <f>+J28+J29+J30</f>
        <v>0</v>
      </c>
      <c r="K27" s="356"/>
    </row>
    <row r="28" spans="2:11" x14ac:dyDescent="0.2">
      <c r="B28" s="652" t="s">
        <v>438</v>
      </c>
      <c r="C28" s="653"/>
      <c r="D28" s="378"/>
      <c r="E28" s="374"/>
      <c r="F28" s="376"/>
      <c r="G28" s="374"/>
      <c r="H28" s="375">
        <f t="shared" si="0"/>
        <v>0</v>
      </c>
      <c r="I28" s="374"/>
      <c r="J28" s="374"/>
      <c r="K28" s="356"/>
    </row>
    <row r="29" spans="2:11" x14ac:dyDescent="0.2">
      <c r="B29" s="652" t="s">
        <v>437</v>
      </c>
      <c r="C29" s="653"/>
      <c r="D29" s="378"/>
      <c r="E29" s="374"/>
      <c r="F29" s="376"/>
      <c r="G29" s="374"/>
      <c r="H29" s="375">
        <f t="shared" si="0"/>
        <v>0</v>
      </c>
      <c r="I29" s="374"/>
      <c r="J29" s="374"/>
      <c r="K29" s="356"/>
    </row>
    <row r="30" spans="2:11" x14ac:dyDescent="0.2">
      <c r="B30" s="652" t="s">
        <v>436</v>
      </c>
      <c r="C30" s="653"/>
      <c r="D30" s="377"/>
      <c r="E30" s="374"/>
      <c r="F30" s="376"/>
      <c r="G30" s="374"/>
      <c r="H30" s="375">
        <f t="shared" si="0"/>
        <v>0</v>
      </c>
      <c r="I30" s="374"/>
      <c r="J30" s="374"/>
      <c r="K30" s="356"/>
    </row>
    <row r="31" spans="2:11" ht="13.5" thickBot="1" x14ac:dyDescent="0.25">
      <c r="B31" s="654"/>
      <c r="C31" s="655"/>
      <c r="D31" s="373"/>
      <c r="E31" s="371"/>
      <c r="F31" s="372"/>
      <c r="G31" s="371"/>
      <c r="H31" s="372"/>
      <c r="I31" s="371"/>
      <c r="J31" s="371"/>
      <c r="K31" s="356"/>
    </row>
    <row r="32" spans="2:11" x14ac:dyDescent="0.2">
      <c r="B32" s="356"/>
      <c r="C32" s="356"/>
      <c r="D32" s="356"/>
      <c r="E32" s="356"/>
      <c r="F32" s="356"/>
      <c r="G32" s="356"/>
      <c r="I32" s="356"/>
      <c r="J32" s="356"/>
      <c r="K32" s="356"/>
    </row>
    <row r="33" spans="2:11" ht="24.75" customHeight="1" x14ac:dyDescent="0.2">
      <c r="B33" s="663" t="s">
        <v>435</v>
      </c>
      <c r="C33" s="663"/>
      <c r="D33" s="663"/>
      <c r="E33" s="663"/>
      <c r="F33" s="663"/>
      <c r="G33" s="663"/>
      <c r="H33" s="663"/>
      <c r="I33" s="663"/>
      <c r="J33" s="663"/>
      <c r="K33" s="356"/>
    </row>
    <row r="34" spans="2:11" x14ac:dyDescent="0.2">
      <c r="B34" s="658" t="s">
        <v>434</v>
      </c>
      <c r="C34" s="658"/>
      <c r="D34" s="658"/>
      <c r="E34" s="658"/>
      <c r="F34" s="658"/>
      <c r="G34" s="658"/>
      <c r="H34" s="658"/>
      <c r="I34" s="658"/>
      <c r="J34" s="658"/>
      <c r="K34" s="356"/>
    </row>
    <row r="35" spans="2:11" ht="13.5" thickBot="1" x14ac:dyDescent="0.25">
      <c r="B35" s="356"/>
      <c r="C35" s="356"/>
      <c r="D35" s="356"/>
      <c r="E35" s="356"/>
      <c r="F35" s="356"/>
      <c r="G35" s="356"/>
      <c r="I35" s="356"/>
      <c r="J35" s="356"/>
      <c r="K35" s="356"/>
    </row>
    <row r="36" spans="2:11" x14ac:dyDescent="0.2">
      <c r="B36" s="659" t="s">
        <v>433</v>
      </c>
      <c r="C36" s="370" t="s">
        <v>432</v>
      </c>
      <c r="D36" s="370" t="s">
        <v>431</v>
      </c>
      <c r="E36" s="370" t="s">
        <v>430</v>
      </c>
      <c r="F36" s="626" t="s">
        <v>429</v>
      </c>
      <c r="G36" s="370" t="s">
        <v>428</v>
      </c>
      <c r="I36" s="356"/>
      <c r="J36" s="356"/>
      <c r="K36" s="356"/>
    </row>
    <row r="37" spans="2:11" x14ac:dyDescent="0.2">
      <c r="B37" s="660"/>
      <c r="C37" s="369" t="s">
        <v>427</v>
      </c>
      <c r="D37" s="369" t="s">
        <v>426</v>
      </c>
      <c r="E37" s="369" t="s">
        <v>425</v>
      </c>
      <c r="F37" s="662"/>
      <c r="G37" s="369" t="s">
        <v>424</v>
      </c>
      <c r="I37" s="356"/>
      <c r="J37" s="356"/>
      <c r="K37" s="356"/>
    </row>
    <row r="38" spans="2:11" ht="13.5" thickBot="1" x14ac:dyDescent="0.25">
      <c r="B38" s="661"/>
      <c r="C38" s="367"/>
      <c r="D38" s="368" t="s">
        <v>423</v>
      </c>
      <c r="E38" s="367"/>
      <c r="F38" s="627"/>
      <c r="G38" s="367"/>
      <c r="I38" s="356"/>
      <c r="J38" s="356"/>
      <c r="K38" s="356"/>
    </row>
    <row r="39" spans="2:11" x14ac:dyDescent="0.2">
      <c r="B39" s="366" t="s">
        <v>422</v>
      </c>
      <c r="C39" s="365"/>
      <c r="D39" s="365"/>
      <c r="E39" s="365"/>
      <c r="F39" s="365"/>
      <c r="G39" s="365"/>
      <c r="I39" s="356"/>
      <c r="J39" s="356"/>
      <c r="K39" s="356"/>
    </row>
    <row r="40" spans="2:11" x14ac:dyDescent="0.2">
      <c r="B40" s="364" t="s">
        <v>420</v>
      </c>
      <c r="C40" s="363">
        <v>855970029</v>
      </c>
      <c r="D40" s="361">
        <v>12</v>
      </c>
      <c r="E40" s="361" t="s">
        <v>421</v>
      </c>
      <c r="F40" s="362">
        <v>0</v>
      </c>
      <c r="G40" s="361">
        <v>8.74</v>
      </c>
      <c r="I40" s="356"/>
      <c r="J40" s="356"/>
      <c r="K40" s="356"/>
    </row>
    <row r="41" spans="2:11" x14ac:dyDescent="0.2">
      <c r="B41" s="364" t="s">
        <v>420</v>
      </c>
      <c r="C41" s="363">
        <v>1500000000</v>
      </c>
      <c r="D41" s="361">
        <v>12</v>
      </c>
      <c r="E41" s="361" t="s">
        <v>419</v>
      </c>
      <c r="F41" s="362">
        <v>17226000</v>
      </c>
      <c r="G41" s="361">
        <v>8.74</v>
      </c>
      <c r="I41" s="356"/>
      <c r="J41" s="356"/>
      <c r="K41" s="356"/>
    </row>
    <row r="42" spans="2:11" ht="13.5" thickBot="1" x14ac:dyDescent="0.25">
      <c r="B42" s="360" t="s">
        <v>418</v>
      </c>
      <c r="C42" s="359">
        <v>500000000</v>
      </c>
      <c r="D42" s="357">
        <v>12</v>
      </c>
      <c r="E42" s="357" t="s">
        <v>417</v>
      </c>
      <c r="F42" s="358">
        <v>0</v>
      </c>
      <c r="G42" s="357">
        <v>8.59</v>
      </c>
      <c r="I42" s="356"/>
      <c r="J42" s="356"/>
      <c r="K42" s="356"/>
    </row>
    <row r="43" spans="2:11" x14ac:dyDescent="0.2">
      <c r="B43" s="356"/>
      <c r="C43" s="356"/>
      <c r="D43" s="356"/>
      <c r="E43" s="356"/>
      <c r="F43" s="356"/>
      <c r="G43" s="356"/>
      <c r="I43" s="356"/>
      <c r="J43" s="356"/>
      <c r="K43" s="356"/>
    </row>
    <row r="46" spans="2:11" x14ac:dyDescent="0.2">
      <c r="B46" s="574" t="s">
        <v>120</v>
      </c>
      <c r="C46" s="574"/>
      <c r="D46" s="574"/>
      <c r="E46" s="574"/>
      <c r="F46" s="574"/>
      <c r="G46" s="574"/>
      <c r="H46" s="574"/>
      <c r="I46" s="574"/>
      <c r="J46" s="574"/>
    </row>
    <row r="47" spans="2:11" x14ac:dyDescent="0.2">
      <c r="B47" s="574" t="s">
        <v>121</v>
      </c>
      <c r="C47" s="574"/>
      <c r="D47" s="574"/>
      <c r="E47" s="574"/>
      <c r="F47" s="574"/>
      <c r="G47" s="574"/>
      <c r="H47" s="574"/>
      <c r="I47" s="574"/>
      <c r="J47" s="574"/>
    </row>
  </sheetData>
  <mergeCells count="39">
    <mergeCell ref="B33:J33"/>
    <mergeCell ref="B34:J34"/>
    <mergeCell ref="B36:B38"/>
    <mergeCell ref="F36:F38"/>
    <mergeCell ref="B46:J46"/>
    <mergeCell ref="B47:J47"/>
    <mergeCell ref="B31:C31"/>
    <mergeCell ref="B20:C20"/>
    <mergeCell ref="B21:C21"/>
    <mergeCell ref="B22:C22"/>
    <mergeCell ref="B23:C23"/>
    <mergeCell ref="B24:C24"/>
    <mergeCell ref="B25:C25"/>
    <mergeCell ref="B26:C26"/>
    <mergeCell ref="B13:C13"/>
    <mergeCell ref="B27:C27"/>
    <mergeCell ref="B28:C28"/>
    <mergeCell ref="B29:C29"/>
    <mergeCell ref="B30:C30"/>
    <mergeCell ref="B8:C8"/>
    <mergeCell ref="B9:C9"/>
    <mergeCell ref="B10:C10"/>
    <mergeCell ref="B11:C11"/>
    <mergeCell ref="B12:C12"/>
    <mergeCell ref="B2:J2"/>
    <mergeCell ref="B3:J3"/>
    <mergeCell ref="B4:J4"/>
    <mergeCell ref="B5:J5"/>
    <mergeCell ref="B6:C7"/>
    <mergeCell ref="B14:C14"/>
    <mergeCell ref="B15:C15"/>
    <mergeCell ref="B16:C16"/>
    <mergeCell ref="B17:C17"/>
    <mergeCell ref="B18:C18"/>
    <mergeCell ref="E6:E7"/>
    <mergeCell ref="F6:F7"/>
    <mergeCell ref="G6:G7"/>
    <mergeCell ref="I6:I7"/>
    <mergeCell ref="J6:J7"/>
  </mergeCells>
  <printOptions horizontalCentered="1"/>
  <pageMargins left="0.70866141732283472" right="0.70866141732283472" top="0.74803149606299213" bottom="0.74803149606299213"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ESF</vt:lpstr>
      <vt:lpstr>ESF-LDF</vt:lpstr>
      <vt:lpstr>EA</vt:lpstr>
      <vt:lpstr>EVHP</vt:lpstr>
      <vt:lpstr>ECSF</vt:lpstr>
      <vt:lpstr>EFE</vt:lpstr>
      <vt:lpstr>EAA</vt:lpstr>
      <vt:lpstr>EADyOP</vt:lpstr>
      <vt:lpstr>EADyOP_LDF</vt:lpstr>
      <vt:lpstr>IAODF_LDF</vt:lpstr>
      <vt:lpstr>IPC</vt:lpstr>
      <vt:lpstr>IPF</vt:lpstr>
      <vt:lpstr>CIPyC-CEPyC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Alberto Rojo</dc:creator>
  <cp:lastModifiedBy>Adquisiciones1</cp:lastModifiedBy>
  <cp:lastPrinted>2017-08-13T11:38:14Z</cp:lastPrinted>
  <dcterms:created xsi:type="dcterms:W3CDTF">2017-08-13T07:50:40Z</dcterms:created>
  <dcterms:modified xsi:type="dcterms:W3CDTF">2017-08-14T15:57:49Z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 ESFD LDF.xlsx</vt:lpwstr>
  </property>
</Properties>
</file>