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8\Desktop\Hacienda\Portal Finanzas Públicas\2017\III Trim 17\"/>
    </mc:Choice>
  </mc:AlternateContent>
  <bookViews>
    <workbookView xWindow="0" yWindow="0" windowWidth="28800" windowHeight="12435" tabRatio="858"/>
  </bookViews>
  <sheets>
    <sheet name="ESF" sheetId="2" r:id="rId1"/>
    <sheet name="ESF-LDF" sheetId="1" r:id="rId2"/>
    <sheet name="EA" sheetId="3" r:id="rId3"/>
    <sheet name="EVHP" sheetId="4" r:id="rId4"/>
    <sheet name="ECSF" sheetId="5" r:id="rId5"/>
    <sheet name="EFE" sheetId="6" r:id="rId6"/>
    <sheet name="EAA" sheetId="7" r:id="rId7"/>
    <sheet name="EADyOP" sheetId="8" r:id="rId8"/>
    <sheet name="EADyOP_LDF" sheetId="17" r:id="rId9"/>
    <sheet name="IAODF_LDF" sheetId="10" r:id="rId10"/>
    <sheet name="IPC" sheetId="11" r:id="rId11"/>
    <sheet name="IPF" sheetId="12" r:id="rId12"/>
    <sheet name="CIPyC-CEPyC" sheetId="13" r:id="rId13"/>
    <sheet name="Hoja1" sheetId="18" r:id="rId14"/>
  </sheets>
  <externalReferences>
    <externalReference r:id="rId15"/>
    <externalReference r:id="rId16"/>
  </externalReferences>
  <definedNames>
    <definedName name="_xlnm.Database" localSheetId="8">#REF!</definedName>
    <definedName name="_xlnm.Database">#REF!</definedName>
    <definedName name="ppto">[1]Hoja2!$B$3:$M$95</definedName>
    <definedName name="qw">#REF!</definedName>
  </definedNames>
  <calcPr calcId="152511"/>
</workbook>
</file>

<file path=xl/calcChain.xml><?xml version="1.0" encoding="utf-8"?>
<calcChain xmlns="http://schemas.openxmlformats.org/spreadsheetml/2006/main">
  <c r="F36" i="3" l="1"/>
  <c r="F19" i="3"/>
  <c r="F56" i="3"/>
  <c r="F50" i="3"/>
  <c r="F46" i="3"/>
  <c r="F32" i="3"/>
  <c r="F10" i="3"/>
  <c r="F29" i="3" s="1"/>
  <c r="D63" i="6"/>
  <c r="D62" i="6" s="1"/>
  <c r="D67" i="6" s="1"/>
  <c r="D57" i="6"/>
  <c r="D56" i="6" s="1"/>
  <c r="D44" i="6"/>
  <c r="D49" i="6"/>
  <c r="D23" i="6"/>
  <c r="D9" i="6"/>
  <c r="D53" i="6" l="1"/>
  <c r="F66" i="3"/>
  <c r="F68" i="3" s="1"/>
  <c r="D41" i="6"/>
  <c r="D69" i="6" s="1"/>
  <c r="D71" i="6" s="1"/>
  <c r="H30" i="17" l="1"/>
  <c r="H29" i="17"/>
  <c r="H28" i="17"/>
  <c r="J27" i="17"/>
  <c r="I27" i="17"/>
  <c r="G27" i="17"/>
  <c r="F27" i="17"/>
  <c r="E27" i="17"/>
  <c r="D27" i="17"/>
  <c r="H25" i="17"/>
  <c r="H24" i="17"/>
  <c r="H23" i="17"/>
  <c r="J22" i="17"/>
  <c r="I22" i="17"/>
  <c r="G22" i="17"/>
  <c r="F22" i="17"/>
  <c r="E22" i="17"/>
  <c r="H21" i="17"/>
  <c r="H17" i="17"/>
  <c r="H16" i="17"/>
  <c r="H15" i="17"/>
  <c r="J14" i="17"/>
  <c r="I14" i="17"/>
  <c r="G14" i="17"/>
  <c r="F14" i="17"/>
  <c r="E14" i="17"/>
  <c r="D14" i="17"/>
  <c r="H13" i="17"/>
  <c r="H12" i="17"/>
  <c r="H11" i="17"/>
  <c r="J10" i="17"/>
  <c r="I10" i="17"/>
  <c r="I9" i="17" s="1"/>
  <c r="I20" i="17" s="1"/>
  <c r="G10" i="17"/>
  <c r="F10" i="17"/>
  <c r="F9" i="17" s="1"/>
  <c r="E10" i="17"/>
  <c r="D10" i="17"/>
  <c r="D9" i="17" s="1"/>
  <c r="E9" i="17" l="1"/>
  <c r="H9" i="17" s="1"/>
  <c r="H20" i="17" s="1"/>
  <c r="H14" i="17"/>
  <c r="G9" i="17"/>
  <c r="G20" i="17" s="1"/>
  <c r="H27" i="17"/>
  <c r="J9" i="17"/>
  <c r="J20" i="17" s="1"/>
  <c r="D20" i="17"/>
  <c r="H10" i="17"/>
  <c r="F32" i="8" l="1"/>
  <c r="F45" i="8" s="1"/>
  <c r="F15" i="8"/>
  <c r="F28" i="8" s="1"/>
  <c r="F50" i="8" l="1"/>
  <c r="F26" i="4"/>
  <c r="E26" i="4"/>
  <c r="D26" i="4"/>
  <c r="F10" i="13" l="1"/>
  <c r="F17" i="13"/>
  <c r="F23" i="13" s="1"/>
  <c r="F32" i="13"/>
  <c r="F53" i="13"/>
  <c r="F62" i="13" l="1"/>
  <c r="E35" i="12"/>
  <c r="D35" i="12"/>
  <c r="C35" i="12"/>
  <c r="E27" i="12"/>
  <c r="D27" i="12"/>
  <c r="C27" i="12"/>
  <c r="E15" i="12"/>
  <c r="D15" i="12"/>
  <c r="C15" i="12"/>
  <c r="E11" i="12"/>
  <c r="D11" i="12"/>
  <c r="C11" i="12"/>
  <c r="E19" i="12" l="1"/>
  <c r="D19" i="12"/>
  <c r="C19" i="12"/>
  <c r="B7" i="10"/>
  <c r="B13" i="10"/>
  <c r="B19" i="10" l="1"/>
  <c r="G15" i="8" l="1"/>
  <c r="G28" i="8" s="1"/>
  <c r="G32" i="8"/>
  <c r="G38" i="8"/>
  <c r="G45" i="8" l="1"/>
  <c r="G50" i="8" s="1"/>
  <c r="C12" i="7"/>
  <c r="D12" i="7"/>
  <c r="E13" i="7"/>
  <c r="F13" i="7" s="1"/>
  <c r="E14" i="7"/>
  <c r="F14" i="7" s="1"/>
  <c r="E15" i="7"/>
  <c r="F15" i="7" s="1"/>
  <c r="E16" i="7"/>
  <c r="F16" i="7" s="1"/>
  <c r="E17" i="7"/>
  <c r="F17" i="7" s="1"/>
  <c r="E18" i="7"/>
  <c r="F18" i="7" s="1"/>
  <c r="E19" i="7"/>
  <c r="F19" i="7" s="1"/>
  <c r="C21" i="7"/>
  <c r="D21" i="7"/>
  <c r="E22" i="7"/>
  <c r="F22" i="7" s="1"/>
  <c r="E23" i="7"/>
  <c r="E24" i="7"/>
  <c r="F24" i="7" s="1"/>
  <c r="E25" i="7"/>
  <c r="F25" i="7" s="1"/>
  <c r="E26" i="7"/>
  <c r="F26" i="7" s="1"/>
  <c r="E27" i="7"/>
  <c r="F27" i="7" s="1"/>
  <c r="E28" i="7"/>
  <c r="F28" i="7" s="1"/>
  <c r="E29" i="7"/>
  <c r="F29" i="7" s="1"/>
  <c r="E30" i="7"/>
  <c r="F30" i="7" s="1"/>
  <c r="D10" i="7" l="1"/>
  <c r="E21" i="7"/>
  <c r="F21" i="7" s="1"/>
  <c r="C10" i="7"/>
  <c r="E12" i="7"/>
  <c r="F23" i="7"/>
  <c r="C9" i="6"/>
  <c r="C23" i="6"/>
  <c r="C44" i="6"/>
  <c r="C49" i="6"/>
  <c r="C57" i="6"/>
  <c r="C56" i="6" s="1"/>
  <c r="C63" i="6"/>
  <c r="C62" i="6" s="1"/>
  <c r="C67" i="6" l="1"/>
  <c r="C53" i="6"/>
  <c r="C41" i="6"/>
  <c r="E10" i="7"/>
  <c r="F10" i="7" s="1"/>
  <c r="F12" i="7"/>
  <c r="D12" i="5"/>
  <c r="E12" i="5"/>
  <c r="D21" i="5"/>
  <c r="E21" i="5"/>
  <c r="D33" i="5"/>
  <c r="E33" i="5"/>
  <c r="E32" i="5" s="1"/>
  <c r="D43" i="5"/>
  <c r="D52" i="5"/>
  <c r="E52" i="5"/>
  <c r="D57" i="5"/>
  <c r="E57" i="5"/>
  <c r="C69" i="6" l="1"/>
  <c r="C71" i="6" s="1"/>
  <c r="E51" i="5"/>
  <c r="E11" i="5"/>
  <c r="D51" i="5"/>
  <c r="D32" i="5"/>
  <c r="D11" i="5"/>
  <c r="G20" i="4"/>
  <c r="G21" i="4"/>
  <c r="G22" i="4"/>
  <c r="G23" i="4"/>
  <c r="G26" i="4"/>
  <c r="G30" i="4"/>
  <c r="G31" i="4"/>
  <c r="G32" i="4"/>
  <c r="G36" i="4"/>
  <c r="G37" i="4"/>
  <c r="G38" i="4"/>
  <c r="G39" i="4"/>
  <c r="C42" i="4"/>
  <c r="D42" i="4"/>
  <c r="E42" i="4"/>
  <c r="F42" i="4"/>
  <c r="G42" i="4" l="1"/>
  <c r="E10" i="3"/>
  <c r="E19" i="3"/>
  <c r="E22" i="3"/>
  <c r="E32" i="3"/>
  <c r="E36" i="3"/>
  <c r="E46" i="3"/>
  <c r="E50" i="3"/>
  <c r="E56" i="3"/>
  <c r="E63" i="3"/>
  <c r="E66" i="3" l="1"/>
  <c r="E29" i="3"/>
  <c r="D19" i="2"/>
  <c r="K20" i="2"/>
  <c r="K31" i="2"/>
  <c r="D32" i="2"/>
  <c r="K36" i="2"/>
  <c r="K41" i="2"/>
  <c r="K48" i="2"/>
  <c r="E68" i="3" l="1"/>
  <c r="K52" i="2"/>
  <c r="K33" i="2"/>
  <c r="D34" i="2"/>
  <c r="G72" i="1"/>
  <c r="F72" i="1"/>
  <c r="G65" i="1"/>
  <c r="F65" i="1"/>
  <c r="G60" i="1"/>
  <c r="F60" i="1"/>
  <c r="C59" i="1"/>
  <c r="B59" i="1"/>
  <c r="G55" i="1"/>
  <c r="F55" i="1"/>
  <c r="G41" i="1"/>
  <c r="F41" i="1"/>
  <c r="C40" i="1"/>
  <c r="B40" i="1"/>
  <c r="G37" i="1"/>
  <c r="F37" i="1"/>
  <c r="C37" i="1"/>
  <c r="B37" i="1"/>
  <c r="F30" i="1"/>
  <c r="C30" i="1"/>
  <c r="B30" i="1"/>
  <c r="G26" i="1"/>
  <c r="F26" i="1"/>
  <c r="C24" i="1"/>
  <c r="B24" i="1"/>
  <c r="G22" i="1"/>
  <c r="F22" i="1"/>
  <c r="G18" i="1"/>
  <c r="F18" i="1"/>
  <c r="C16" i="1"/>
  <c r="B16" i="1"/>
  <c r="G8" i="1"/>
  <c r="F8" i="1"/>
  <c r="C8" i="1"/>
  <c r="B8" i="1"/>
  <c r="G46" i="1" l="1"/>
  <c r="G57" i="1" s="1"/>
  <c r="F46" i="1"/>
  <c r="F57" i="1" s="1"/>
  <c r="K54" i="2"/>
  <c r="C46" i="1"/>
  <c r="C61" i="1" s="1"/>
  <c r="B46" i="1"/>
  <c r="B61" i="1" s="1"/>
  <c r="F76" i="1"/>
  <c r="G76" i="1"/>
  <c r="G78" i="1" s="1"/>
  <c r="F78" i="1" l="1"/>
</calcChain>
</file>

<file path=xl/comments1.xml><?xml version="1.0" encoding="utf-8"?>
<comments xmlns="http://schemas.openxmlformats.org/spreadsheetml/2006/main">
  <authors>
    <author>dora ramirez</author>
  </authors>
  <commentList>
    <comment ref="A1" authorId="0" shapeId="0">
      <text>
        <r>
          <rPr>
            <b/>
            <sz val="9"/>
            <color indexed="81"/>
            <rFont val="Tahoma"/>
            <family val="2"/>
          </rPr>
          <t>dora ramirez:</t>
        </r>
        <r>
          <rPr>
            <sz val="9"/>
            <color indexed="81"/>
            <rFont val="Tahoma"/>
            <family val="2"/>
          </rPr>
          <t xml:space="preserve">
Nombre de la sociedad a presentar </t>
        </r>
      </text>
    </comment>
  </commentList>
</comments>
</file>

<file path=xl/sharedStrings.xml><?xml version="1.0" encoding="utf-8"?>
<sst xmlns="http://schemas.openxmlformats.org/spreadsheetml/2006/main" count="797" uniqueCount="584">
  <si>
    <t>GOBIERNO DEL ESTADO DE SONORA</t>
  </si>
  <si>
    <t>Estado de Situación Financiera Detallado - LDF</t>
  </si>
  <si>
    <t>Concepto (c)</t>
  </si>
  <si>
    <t>ACTIVO</t>
  </si>
  <si>
    <t>PASIVO</t>
  </si>
  <si>
    <t>Activo Circulante</t>
  </si>
  <si>
    <t>Pasivo Circulante</t>
  </si>
  <si>
    <t xml:space="preserve">  a. Efectivo y Equivalentes  (a=a1+a2+a3+a4+a5+a6+a7)</t>
  </si>
  <si>
    <t>a. Cuentas por Pagar a Corto Plazo (a=a1+a2+a3+a4+a5+a6+a7+a8+a9)</t>
  </si>
  <si>
    <t xml:space="preserve">    a1) Efectivo</t>
  </si>
  <si>
    <t xml:space="preserve">    a1) Servicios Personales por Pagar a Corto Plazo</t>
  </si>
  <si>
    <t xml:space="preserve">    a2) Bancos/Tesorería</t>
  </si>
  <si>
    <t xml:space="preserve">    a2) Proveedores por Pagar a Corto Plazo</t>
  </si>
  <si>
    <t xml:space="preserve">    a3) Bancos/Dependencias y Otros</t>
  </si>
  <si>
    <t xml:space="preserve">    a3) Contratistas por Obras Públicas por Pagar a Corto Plazo</t>
  </si>
  <si>
    <t xml:space="preserve">    a4) Inversiones Temporales (Hasta 3 meses)</t>
  </si>
  <si>
    <t xml:space="preserve">    a4) Participaciones y Aportaciones por Pagar a Corto Plazo</t>
  </si>
  <si>
    <t xml:space="preserve">    a5) Fondos con Afectación Específica</t>
  </si>
  <si>
    <t xml:space="preserve">    a5) Transferencias Otorgadas por Pagar a Corto Plazo</t>
  </si>
  <si>
    <t xml:space="preserve">    a6) Depósitos de Fondos de Terceros en Garantía y/o  Administración</t>
  </si>
  <si>
    <t xml:space="preserve">    a6) Intereses, Comisiones y Otros Gastos de la Deuda Pública por Pagar a Corto Plazo</t>
  </si>
  <si>
    <t xml:space="preserve">    a7) Otros Efectivos y Equivalentes</t>
  </si>
  <si>
    <t xml:space="preserve">    a7) Retenciones y Contribuciones por Pagar a Corto Plazo</t>
  </si>
  <si>
    <t xml:space="preserve">  b. Derechos a Recibir Efectivo o Equivalentes (b=b1+b2+b3+b4+b5+b6+b7)</t>
  </si>
  <si>
    <t xml:space="preserve">    a8) Devoluciones de la Ley de Ingresos por Pagar a Corto Plazo</t>
  </si>
  <si>
    <t xml:space="preserve">    b1) Inversiones Financieras de Corto Plazo</t>
  </si>
  <si>
    <t xml:space="preserve">    a9) Otras Cuentas por Pagar a Corto Plazo</t>
  </si>
  <si>
    <t xml:space="preserve">    b2) Cuentas por Cobrar a Corto Plazo</t>
  </si>
  <si>
    <t>b. Documentos por Pagar a Corto Plazo (b=b1+b2+b3)</t>
  </si>
  <si>
    <t xml:space="preserve">    b3) Deudores Diversos por Cobrar a Corto Plazo</t>
  </si>
  <si>
    <t xml:space="preserve">    b1) Documentos Comerciales por Pagar a Corto Plazo</t>
  </si>
  <si>
    <t xml:space="preserve">    b4) Ingresos por Recuperar a Corto Plazo</t>
  </si>
  <si>
    <t xml:space="preserve">    b2) Documentos con Contratistas por Obras Públicas por Pagar a Corto Plazo</t>
  </si>
  <si>
    <t xml:space="preserve">    b5) Deudores por Anticipos de la Tesorería a Corto Plazo</t>
  </si>
  <si>
    <t xml:space="preserve">    b3) Otros Documentos por Pagar a Corto Plazo</t>
  </si>
  <si>
    <t xml:space="preserve">    b6) Préstamos Otorgados a Corto Plazo</t>
  </si>
  <si>
    <t>c. Porción a Corto Plazo de la Deuda Pública a Largo Plazo (c=c1+c2)</t>
  </si>
  <si>
    <t xml:space="preserve">    b7) Otros Derechos a Recibir Efectivo o Equivalentes a Corto Plazo</t>
  </si>
  <si>
    <t xml:space="preserve">    c1) Porción a Corto Plazo de la Deuda Pública</t>
  </si>
  <si>
    <t xml:space="preserve">  c. Derechos a Recibir Bienes o Servicios (c=c1+c2+c3+c4+c5)</t>
  </si>
  <si>
    <t xml:space="preserve">    c2) Porción a Corto Plazo de Arrendamiento Financiero</t>
  </si>
  <si>
    <t xml:space="preserve">     c1) Anticipo a Proveedores por Adquisición de Bienes y Prestación de Servicios a Corto Plazo</t>
  </si>
  <si>
    <t>d. Títulos y Valores a Corto Plazo</t>
  </si>
  <si>
    <t xml:space="preserve">    c2) Anticipo a Proveedores por Adquisición de Bienes Inmuebles y Muebles a Corto Plazo</t>
  </si>
  <si>
    <t>e. Pasivos Diferidos a Corto Plazo (e=e1+e2+e3)</t>
  </si>
  <si>
    <t xml:space="preserve">    c3) Anticipo a Proveedores por Adquisición de Bienes Intangibles a Corto Plazo</t>
  </si>
  <si>
    <t xml:space="preserve">    e1) Ingresos Cobrados por Adelantado a Corto Plazo</t>
  </si>
  <si>
    <t xml:space="preserve">    c4) Anticipo a Contratistas por Obras Públicas a Corto Plazo</t>
  </si>
  <si>
    <t xml:space="preserve">    e2) Intereses Cobrados por Adelantado a Corto Plazo</t>
  </si>
  <si>
    <t xml:space="preserve">    c5) Otros Derechos a Recibir Bienes o Servicios a Corto Plazo</t>
  </si>
  <si>
    <t xml:space="preserve">    e3) Otros Pasivos Diferidos a Corto Plazo</t>
  </si>
  <si>
    <t>d. Inventarios (d=d1+d2+d3+d4+d5)</t>
  </si>
  <si>
    <t>f. Fondos y Bienes de Terceros en Garantía y/o Administración a Corto Plazo (f=f1+f2+f3+f4+f5+f6)</t>
  </si>
  <si>
    <t xml:space="preserve">    d1) Inventario de Mercancías para Venta</t>
  </si>
  <si>
    <t xml:space="preserve">    f1) Fondos en Garantía a Corto Plazo</t>
  </si>
  <si>
    <t xml:space="preserve">    d2) Inventario de Mercancías Terminadas</t>
  </si>
  <si>
    <t xml:space="preserve">    f2) Fondos en Administración a Corto Plazo</t>
  </si>
  <si>
    <t xml:space="preserve">    d3) Inventario de Mercancías en Proceso de Elaboración</t>
  </si>
  <si>
    <t xml:space="preserve">    f3) Fondos Contingentes a Corto Plazo</t>
  </si>
  <si>
    <t xml:space="preserve">    d4) Inventario de Materias Primas, Materiales y Suministros para Producción</t>
  </si>
  <si>
    <t xml:space="preserve">    f4) Fondos de Fideicomisos, Mandatos y Contratos Análogos a Corto Plazo</t>
  </si>
  <si>
    <t xml:space="preserve">    d5) Bienes en Tránsito</t>
  </si>
  <si>
    <t xml:space="preserve">    f5) Otros Fondos de Terceros en Garantía y/o Administración a Corto Plazo</t>
  </si>
  <si>
    <t>e. Almacenes</t>
  </si>
  <si>
    <t xml:space="preserve">    f6) Valores y Bienes en Garantía a Corto Plazo</t>
  </si>
  <si>
    <t>f. Estimación por Pérdida o Deterioro de Activos Circulantes (f=f1+f2)</t>
  </si>
  <si>
    <t>g. Provisiones a Corto Plazo (g=g1+g2+g3)</t>
  </si>
  <si>
    <t xml:space="preserve">    f1) Estimaciones para Cuentas Incobrables por Derechos a Recibir Efectivo o Equivalentes</t>
  </si>
  <si>
    <t xml:space="preserve">    g1) Provisión para Demandas y Juicios a Corto Plazo</t>
  </si>
  <si>
    <t xml:space="preserve">    f2) Estimación por Deterioro de Inventarios</t>
  </si>
  <si>
    <t xml:space="preserve">    g2) Provisión para Contingencias a Corto Plazo</t>
  </si>
  <si>
    <t>g. Otros Activos Circulantes (g=g1+g2+g3+g4)</t>
  </si>
  <si>
    <t xml:space="preserve">    g3) Otras Provisiones a Corto Plazo</t>
  </si>
  <si>
    <t xml:space="preserve">    g1) Valores en Garantía</t>
  </si>
  <si>
    <t>h. Otros Pasivos a Corto Plazo (h=h1+h2+h3)</t>
  </si>
  <si>
    <t xml:space="preserve">    g2) Bienes en Garantía (excluye depósitos de fondos)</t>
  </si>
  <si>
    <t xml:space="preserve">    h1) Ingresos por Clasificar</t>
  </si>
  <si>
    <t xml:space="preserve">    g3) Bienes Derivados de Embargos, Decomisos, Aseguramientos y Dación en Pago</t>
  </si>
  <si>
    <t xml:space="preserve">    h2) Recaudación por Participar</t>
  </si>
  <si>
    <t xml:space="preserve">    g4) Adquisición con Fondos de Terceros</t>
  </si>
  <si>
    <t xml:space="preserve">    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</si>
  <si>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</si>
  <si>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</si>
  <si>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</si>
  <si>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</si>
  <si>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</si>
  <si>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</si>
  <si>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</si>
  <si>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</si>
  <si>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</si>
  <si>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</si>
  <si>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</si>
  <si>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</si>
  <si>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</si>
  <si>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</si>
  <si>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</si>
  <si>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</si>
  <si>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</si>
  <si>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IIB. Total de Pasivos No Circulantes (IIB = a + b + c + d + e + f)</t>
  </si>
  <si>
    <t>h. Estimación por Pérdida o Deterioro de Activos no Circulantes</t>
  </si>
  <si>
    <t>i. Otros Activos no Circulantes</t>
  </si>
  <si>
    <t>II. Total del Pasivo (II = IIA + IIB)</t>
  </si>
  <si>
    <t>IB. Total de Activos No Circulantes (IB = a + b + c + d + e + f + g + h + i)</t>
  </si>
  <si>
    <t>HACIENDA PÚBLICA/PATRIMONIO</t>
  </si>
  <si>
    <t>IIIA. Hacienda Pública/Patrimonio Contribuido (IIIA = a + b + c)</t>
  </si>
  <si>
    <t>I. Total del Activo (I = IA + IB)</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</si>
  <si>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</si>
  <si>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</si>
  <si>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</si>
  <si>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</si>
  <si>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</si>
  <si>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</si>
  <si>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</si>
  <si>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</si>
  <si>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</si>
  <si>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</si>
  <si>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</si>
  <si>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</si>
  <si>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</si>
  <si>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</si>
  <si>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L.E.F. JOSE LUIS MUNDO RUIZ</t>
  </si>
  <si>
    <t>DIRECTOR GENERAL DE CONTABILIDAD GUBERNAMENTAL</t>
  </si>
  <si>
    <t>Total de Pasivo y Hacienda Pública/Patrimonio</t>
  </si>
  <si>
    <t>Total Hacienda Pública /Patrimonio</t>
  </si>
  <si>
    <t>Resultado por Tenencia de Activos no Monetarios</t>
  </si>
  <si>
    <t>Resultado por Posición Monetaria</t>
  </si>
  <si>
    <t>Exceso o Insuficiencia en la Actualización de la Hacienda
Pública/Patrimonio</t>
  </si>
  <si>
    <t>Rectificaciones de Resultados de Ejercicios Anteriores</t>
  </si>
  <si>
    <t>Reservas</t>
  </si>
  <si>
    <t>Revalúos</t>
  </si>
  <si>
    <t>Resultados de Ejercicios Anteriores</t>
  </si>
  <si>
    <t>Resultados del Ejercicio (Ahorro/ Desahorro)</t>
  </si>
  <si>
    <t>Hacienda Pública/Patrimonio Generado</t>
  </si>
  <si>
    <t>Actualizaciones de la Hacienda Pública/ Patrimonio</t>
  </si>
  <si>
    <t>Donaciones de Capital</t>
  </si>
  <si>
    <t>Aportaciones</t>
  </si>
  <si>
    <t>Hacienda Pública/Patrimonio Contribuido</t>
  </si>
  <si>
    <t>Hacienda Pública/Patrimonio</t>
  </si>
  <si>
    <t>Total de Activos</t>
  </si>
  <si>
    <t>Total de Pasivo</t>
  </si>
  <si>
    <t>Total de Activos No Circulantes</t>
  </si>
  <si>
    <t>Total de Pasivos no Circulantes</t>
  </si>
  <si>
    <t>Otros Activos no Circulantes (Nota 12)</t>
  </si>
  <si>
    <t>Estimación por Pérdida o Deterioro de Activos no Circulantes (Nota 11)</t>
  </si>
  <si>
    <t>Provisiones a Largo Plazo</t>
  </si>
  <si>
    <t>Activos Diferidos</t>
  </si>
  <si>
    <t>Fondos y Bienes de Terceros en Garantía y/o en Administración a Largo Plazo</t>
  </si>
  <si>
    <t>Depreciación, Deterioro y Amortización Acumulada de Bienes (Nota 10)</t>
  </si>
  <si>
    <t>Pasivos Diferidos a Largo Plazo</t>
  </si>
  <si>
    <t>Activos Intangibles (Nota 9)</t>
  </si>
  <si>
    <t>Deuda Pública a Largo Plazo (Nota 15)</t>
  </si>
  <si>
    <t>Bienes Muebles (Nota 8)</t>
  </si>
  <si>
    <t>Documentos por Pagar a Largo Plazo</t>
  </si>
  <si>
    <t>Bienes Inmuebles, Infraestructura y Construcciones en Proceso (Nota 7)</t>
  </si>
  <si>
    <t>Cuentas por Pagar a Largo Plazo</t>
  </si>
  <si>
    <t>Derechos a Recibir Efectivo o Equivalentes a Largo Plazo</t>
  </si>
  <si>
    <t>Inversiones Financieras a Largo Plazo (Nota 6)</t>
  </si>
  <si>
    <t>Total de Pasivos Circulantes</t>
  </si>
  <si>
    <t>Total Activos Circulantes</t>
  </si>
  <si>
    <t>Provisiones a Corto Plazo</t>
  </si>
  <si>
    <t>Otros Activos Circulantes (Nota 4)</t>
  </si>
  <si>
    <t>Fondos y Bienes de Terceros en Garantía y/o Administración a Corto Plazo</t>
  </si>
  <si>
    <t>Estimación por Pérdida o Deterioro de Activos Circulantes</t>
  </si>
  <si>
    <t>Pasivos Diferidos a Corto Plazo</t>
  </si>
  <si>
    <t>Almacenes</t>
  </si>
  <si>
    <t>Títulos y Valores a Corto Plazo</t>
  </si>
  <si>
    <t>Porción a Corto Plazo de la Deuda Pública a Largo Plazo (Nota 15)</t>
  </si>
  <si>
    <t>Derechos a Recibir Bienes o Servicios (Nota 3)</t>
  </si>
  <si>
    <t>Documentos por Pagar a Corto Plazo (Nota 14)</t>
  </si>
  <si>
    <t>Derechos a Recibir Efectivo o Equivalentes (Nota 2)</t>
  </si>
  <si>
    <t>Cuentas por Pagar a Corto Plazo (Nota 13)</t>
  </si>
  <si>
    <t>Efectivo y Equivalentes (Nota 1)</t>
  </si>
  <si>
    <t>Pasivo</t>
  </si>
  <si>
    <t>Activo</t>
  </si>
  <si>
    <t>Estado de Situación Financiera</t>
  </si>
  <si>
    <t>2015</t>
  </si>
  <si>
    <t>2016</t>
  </si>
  <si>
    <t>1..16</t>
  </si>
  <si>
    <t>1</t>
  </si>
  <si>
    <t>Diciembre</t>
  </si>
  <si>
    <t>Enero</t>
  </si>
  <si>
    <t>16</t>
  </si>
  <si>
    <t>Selección vacía</t>
  </si>
  <si>
    <t>Gobierno Estado de Sonora</t>
  </si>
  <si>
    <t>08/04/2017</t>
  </si>
  <si>
    <t>Resultados del Ejercicio (Ahorro/Desahorro)</t>
  </si>
  <si>
    <t>Total de Gastos y Otras Pérdidas</t>
  </si>
  <si>
    <t>Inversión Pública no Capitalizable</t>
  </si>
  <si>
    <t>Inversión Pública</t>
  </si>
  <si>
    <t>Otros Gastos</t>
  </si>
  <si>
    <t>Aumento por Insuficiencia de Provisiones</t>
  </si>
  <si>
    <t>Aumento por Insuficiencia de Estimaciones por Pérdida o Deterioro y Obsolescencia</t>
  </si>
  <si>
    <t>Disminución de Inventarios</t>
  </si>
  <si>
    <t>Provisiones</t>
  </si>
  <si>
    <t>Estimaciones, Depreciaciones, Deterioros, Obsolescencia y Amortizaciones</t>
  </si>
  <si>
    <t>Otros Gastos y Pérdidas Extraordinarias (Nota 8)</t>
  </si>
  <si>
    <t>Apoyos Financieros</t>
  </si>
  <si>
    <t>Costo por Coberturas</t>
  </si>
  <si>
    <t>Gastos de la Deuda Pública</t>
  </si>
  <si>
    <t>Comisiones de la Deuda Pública</t>
  </si>
  <si>
    <t>Intereses de la Deuda Pública</t>
  </si>
  <si>
    <t>Intereses, Comisiones y Otros Gastos de la Deuda Pública (Nota 7)</t>
  </si>
  <si>
    <t>Convenios</t>
  </si>
  <si>
    <t>Participaciones</t>
  </si>
  <si>
    <t>Participaciones y Aportaciones (Nota 6)</t>
  </si>
  <si>
    <t>Transferencias al Exterior</t>
  </si>
  <si>
    <t>Donativos</t>
  </si>
  <si>
    <t>Transferencias a la Seguridad Social</t>
  </si>
  <si>
    <t>Transferencias a Fideicomisos, Mandatos y Contratos Análogos</t>
  </si>
  <si>
    <t>Pensiones y Jubilaciones</t>
  </si>
  <si>
    <t>Ayudas Sociales</t>
  </si>
  <si>
    <t>Subsidios y Subvenciones</t>
  </si>
  <si>
    <t>Transferencias al Resto del Sector Público</t>
  </si>
  <si>
    <t>Transferencias Internas y Asignaciones al Sector Público</t>
  </si>
  <si>
    <t>Transferencia, Asignaciones, Subsidios y Otras Ayudas (Nota 5)</t>
  </si>
  <si>
    <t>Servicios Generales</t>
  </si>
  <si>
    <t>Materiales y Suministros</t>
  </si>
  <si>
    <t>Servicios Personales</t>
  </si>
  <si>
    <t>Gastos de Funcionamiento (Nota 4)</t>
  </si>
  <si>
    <t>GASTOS Y OTRAS PÉRDIDAS</t>
  </si>
  <si>
    <t>Total de Ingresos y Otros Beneficios</t>
  </si>
  <si>
    <t>Otros Ingresos y Beneficios Varios (Nota 3)</t>
  </si>
  <si>
    <t>Disminución del Exceso de Provisiones</t>
  </si>
  <si>
    <t>Disminución del Exceso de Estimaciones por Pérdida o Deterioro u Obsolescencia</t>
  </si>
  <si>
    <t>Incremento por Variación de Inventarios</t>
  </si>
  <si>
    <t>Ingresos Financieros</t>
  </si>
  <si>
    <t>Otros Ingresos y Beneficios</t>
  </si>
  <si>
    <t>Transferencia, Asignaciones, Subsidios y Otras Ayudas</t>
  </si>
  <si>
    <t>Participaciones y Aportaciones</t>
  </si>
  <si>
    <t>Participaciones, Aportaciones, Transferencias, Asignaciones, Subsidios y Otras Ayudas (Nota 2)</t>
  </si>
  <si>
    <t>Ingresos no Comprendidos en las Fracciones de la Ley de Ingresos Causados en Ejercicios Fiscales Anteriores Pendientes de
Liquidación o Pago</t>
  </si>
  <si>
    <t>Ingresos por Venta de Bienes y Servicios</t>
  </si>
  <si>
    <t>Aprovechamientos de Tipo Corriente</t>
  </si>
  <si>
    <t>Productos de Tipo Corriente</t>
  </si>
  <si>
    <t>Derechos</t>
  </si>
  <si>
    <t>Contribuciones de Mejoras</t>
  </si>
  <si>
    <t>Cuotas y Aportaciones de Seguridad Social</t>
  </si>
  <si>
    <t>4-1-1-0-0-0-000-</t>
  </si>
  <si>
    <t>Impuestos</t>
  </si>
  <si>
    <t>4-1-0-0-0-0-000-</t>
  </si>
  <si>
    <t>Ingresos de la Gestión (Nota 1)</t>
  </si>
  <si>
    <t>Cuenta Infofin</t>
  </si>
  <si>
    <t>INGRESOS Y OTROS BENEFICIOS</t>
  </si>
  <si>
    <t xml:space="preserve">Gobierno Estado de Sonora </t>
  </si>
  <si>
    <t>Estado de Actividades</t>
  </si>
  <si>
    <t>Saldo Neto en la Hacienda Pública/Patrimonio 2016</t>
  </si>
  <si>
    <t>Variaciones de la Hacienda Pública / Patrimonio Neto del Ejercicio</t>
  </si>
  <si>
    <t>Actualización de la Hacienda Pública/Patrimonio</t>
  </si>
  <si>
    <t>Cambios en la Hacienda Pública / Patrimonio Neto del Ejercicio 2016</t>
  </si>
  <si>
    <t>Hacienda Pública / Patrimonio Neto Final del Ejercicio  2015</t>
  </si>
  <si>
    <t>3-2-3-9-0-0-000-</t>
  </si>
  <si>
    <t>3-2-3-3-0-0-000-</t>
  </si>
  <si>
    <t>3-2-3-2-0-0-000-</t>
  </si>
  <si>
    <t>3-2-3-1-0-0-000-</t>
  </si>
  <si>
    <t>Variaciones de la Hacienda Pública/Patrimonio Neto del Ejericico</t>
  </si>
  <si>
    <t>3-1-3-1-0-0-000-</t>
  </si>
  <si>
    <t>3-1-2-1-0-0-000-</t>
  </si>
  <si>
    <t>Patrimonio Neto  Inicial Ajustado del ejercicio</t>
  </si>
  <si>
    <t>Total</t>
  </si>
  <si>
    <t>Ajustes
por
Cambios
de Valor</t>
  </si>
  <si>
    <t>Hacienda
Pública /
Patrimonio
Generado
del Ejercicio</t>
  </si>
  <si>
    <t>Hacienda
Pública /
Patrimonio
Generado de
Ejercicio
Anteriores</t>
  </si>
  <si>
    <t>Hacienda
Pública /
Patrimonio
Contribuido</t>
  </si>
  <si>
    <t>Concepto</t>
  </si>
  <si>
    <t>Estado de Variación en la Hacienda Pública</t>
  </si>
  <si>
    <t>Exceso o Insuficiencia en la Actualización del Patrimonio</t>
  </si>
  <si>
    <t>3-2-5-0-0-0-000-</t>
  </si>
  <si>
    <t>3-2-4-0-0-0-000-</t>
  </si>
  <si>
    <t>3-2-3-0-0-0-000-</t>
  </si>
  <si>
    <t>3-2-2-0-0-0-000-</t>
  </si>
  <si>
    <t>3-2-1-0-0-0-000-</t>
  </si>
  <si>
    <t>Resultados del ejercicio (Ahorro/Desahorro)</t>
  </si>
  <si>
    <t>3-2-0-0-0-0-000-</t>
  </si>
  <si>
    <t>3-1-3-0-0-0-000-</t>
  </si>
  <si>
    <t>3-1-2-0-0-0-000-</t>
  </si>
  <si>
    <t>3-1-1-0-0-0-000-</t>
  </si>
  <si>
    <t>3-1-0-0-0-0-000-</t>
  </si>
  <si>
    <t xml:space="preserve">HACIENDA PÚBLICA/PATRIMONIO </t>
  </si>
  <si>
    <t>2-2-6-0-0-0-000-</t>
  </si>
  <si>
    <t>2-2-5-0-0-0-000-</t>
  </si>
  <si>
    <t>Fondos y Bienes de Terceros en Garantía y/o Administración a Largo Plazo</t>
  </si>
  <si>
    <t>2-2-4-0-0-0-000-</t>
  </si>
  <si>
    <t>2-2-3-0-0-0-000-</t>
  </si>
  <si>
    <t>Deuda Pública a Largo Plazo</t>
  </si>
  <si>
    <t>2-2-2-0-0-0-000-</t>
  </si>
  <si>
    <t>2-2-1-0-0-0-000-</t>
  </si>
  <si>
    <t>2-1-9-0-0-0-000-</t>
  </si>
  <si>
    <t>Otros Pasivos a Corto Plazo</t>
  </si>
  <si>
    <t>2-1-7-0-0-0-000-</t>
  </si>
  <si>
    <t>2-1-6-0-0-0-000-</t>
  </si>
  <si>
    <t>Fondos y Bienes de Terceros en Garantía y/o Administración a CortoPlazo</t>
  </si>
  <si>
    <t>2-1-5-0-0-0-000-</t>
  </si>
  <si>
    <t>2-1-4-0-0-0-000-</t>
  </si>
  <si>
    <t>2-1-3-0-0-0-000-</t>
  </si>
  <si>
    <t>Porción a Corto Plazo de la Deuda Pública a Largo Plazo</t>
  </si>
  <si>
    <t>2-1-2-0-0-0-000-</t>
  </si>
  <si>
    <t>Documentos por Pagar a Corto Plazo</t>
  </si>
  <si>
    <t>2-1-1-0-0-0-000-</t>
  </si>
  <si>
    <t>Cuentas por Pagar a Corto Plazo</t>
  </si>
  <si>
    <t>Cuenta contable en INFOFIN</t>
  </si>
  <si>
    <t>1-2-9-0-0-0-000-</t>
  </si>
  <si>
    <t>Otros Activos No Circulantes</t>
  </si>
  <si>
    <t>1-2-8-0-0-0-000-</t>
  </si>
  <si>
    <t>Estimación por Perdida o Deterioro de Activos No Circulantes</t>
  </si>
  <si>
    <t>1-2-7-0-0-0-000-</t>
  </si>
  <si>
    <t>1-2-6-0-0-0-000-</t>
  </si>
  <si>
    <t xml:space="preserve">Depreciación, Deterioro y Amortización Acumulada de Bienes </t>
  </si>
  <si>
    <t>1-2-5-0-0-0-000-</t>
  </si>
  <si>
    <t>Activos Intangibles</t>
  </si>
  <si>
    <t>1-2-4-0-0-0-000-</t>
  </si>
  <si>
    <t>Bienes Muebles</t>
  </si>
  <si>
    <t>1-2-3-0-0-0-000-</t>
  </si>
  <si>
    <t>Bienes Inmuebles, Infraestructura y Construcciones en Proceso</t>
  </si>
  <si>
    <t>1-2-1-0-0-0-000-</t>
  </si>
  <si>
    <t>Inversiones Financieras a Largo Plazo</t>
  </si>
  <si>
    <t>1-1-9-0-0-0-000-</t>
  </si>
  <si>
    <t>Otros Activos Circulantes</t>
  </si>
  <si>
    <t>1-1-6-0-0-0-000-</t>
  </si>
  <si>
    <t>Estimacion por Pérdida o Deterioro de Activos Circulantes</t>
  </si>
  <si>
    <t>1-1-5-0-0-0-000-</t>
  </si>
  <si>
    <t>1-1-4-0-0-0-000-</t>
  </si>
  <si>
    <t>Inventario</t>
  </si>
  <si>
    <t>1-1-3-0-0-0-000-</t>
  </si>
  <si>
    <t>Derechos a Recibir Bienes o Servicios</t>
  </si>
  <si>
    <t>1-1-2-0-0-0-000-</t>
  </si>
  <si>
    <t>Derechos a Recibir Efectivo o Equivalentes</t>
  </si>
  <si>
    <t>1-1-1-0-0-0-000-</t>
  </si>
  <si>
    <t xml:space="preserve">Efectivo y Equivalentes </t>
  </si>
  <si>
    <t>Aplicación</t>
  </si>
  <si>
    <t>Origen</t>
  </si>
  <si>
    <t>Estado de Cambios en la Situación Financiera</t>
  </si>
  <si>
    <t>1) El saldo de estas cuentas se tomará de la nota 1 de este mismo estado.</t>
  </si>
  <si>
    <r>
      <t>Efectivo y Equivalentes al Efectivo al final del Ejercicio</t>
    </r>
    <r>
      <rPr>
        <b/>
        <vertAlign val="superscript"/>
        <sz val="11"/>
        <color theme="1"/>
        <rFont val="Arial"/>
        <family val="2"/>
      </rPr>
      <t>1</t>
    </r>
  </si>
  <si>
    <r>
      <t>Efectivo y Equivalentes al Efectivo al inicio del Ejercicio</t>
    </r>
    <r>
      <rPr>
        <b/>
        <vertAlign val="superscript"/>
        <sz val="11"/>
        <color theme="1"/>
        <rFont val="Arial"/>
        <family val="2"/>
      </rPr>
      <t>1</t>
    </r>
  </si>
  <si>
    <t>Incremento/Disminución Neta en el Efectivo y Equivalentes al Efectivo</t>
  </si>
  <si>
    <t>Flujos netos de Efectivo por Actividades de Financiamiento</t>
  </si>
  <si>
    <t>Otras Aplicaciones de Financiamiento</t>
  </si>
  <si>
    <t xml:space="preserve">     Externo</t>
  </si>
  <si>
    <t xml:space="preserve">     Interno</t>
  </si>
  <si>
    <t>Servicios de la Deuda</t>
  </si>
  <si>
    <t>Otros Orígenes de Financiamiento</t>
  </si>
  <si>
    <t>Endeudamiento neto</t>
  </si>
  <si>
    <t>Flujo de Efectivo de las Actividades de Financiamiento</t>
  </si>
  <si>
    <t>Flujos Netos de Efectivo por Actividades de Inversión</t>
  </si>
  <si>
    <t>Otras aplicaciones  de Inversión</t>
  </si>
  <si>
    <t>Otros Orígenes de Inversión</t>
  </si>
  <si>
    <t>Flujos de Efectivo de las Actividades de Inversión</t>
  </si>
  <si>
    <t>Flujos netos de Efectivo por Actividades de Operación</t>
  </si>
  <si>
    <t>Otras Aplicaciones de Operación</t>
  </si>
  <si>
    <t>Transferencias al resto del Sector Público</t>
  </si>
  <si>
    <t>Otros Orígenes de Operación</t>
  </si>
  <si>
    <t>Transferencias, Asignaciones y Subsidios y Otras Ayudas</t>
  </si>
  <si>
    <t>Pendientes de Liquidación o Pago</t>
  </si>
  <si>
    <t>Ingresos no Comprendidos en las Fracciones de la Ley de Ingresos Causados en Ejercicios Fiscales Anteriores</t>
  </si>
  <si>
    <t>Productos de Tipo corriente</t>
  </si>
  <si>
    <t>Contribuciones de mejoras</t>
  </si>
  <si>
    <t>Flujos de Efectivo de las Actividades de Operación</t>
  </si>
  <si>
    <t>Estado de Flujos de Efectivo</t>
  </si>
  <si>
    <t>GOBIERNO DEL ESTADO SONORA</t>
  </si>
  <si>
    <t>Otros Activos no Circulantes</t>
  </si>
  <si>
    <t>Estimación por Pérdida o Deterioro de Activos no Circulantes</t>
  </si>
  <si>
    <t>Depreciación, Deterioro y Amortización Acumulada de Bienes</t>
  </si>
  <si>
    <t xml:space="preserve">Inversiones Financieras a Largo Plazo </t>
  </si>
  <si>
    <t>ACTIVO NO CIRCULANTE</t>
  </si>
  <si>
    <t xml:space="preserve">Estimación por Pérdida o Deterioro de Activos Circulantes </t>
  </si>
  <si>
    <t xml:space="preserve">Inventarios </t>
  </si>
  <si>
    <t xml:space="preserve">Derechos a Recibir Bienes o Servicios </t>
  </si>
  <si>
    <t>ACTIVO CIRCULANTE</t>
  </si>
  <si>
    <t>Variación del Período</t>
  </si>
  <si>
    <t>Saldo Final</t>
  </si>
  <si>
    <t>Abono del Periodo</t>
  </si>
  <si>
    <t>Cargos al Periodo</t>
  </si>
  <si>
    <t>Saldo Inicial</t>
  </si>
  <si>
    <t>Estado Analítico de Activo</t>
  </si>
  <si>
    <t>TOTAL DEUDA Y OTROS PASIVOS</t>
  </si>
  <si>
    <t>OTROS PASIVOS</t>
  </si>
  <si>
    <t>SUBTOTAL LARGO PLAZO</t>
  </si>
  <si>
    <t>Arrendamientos Financieros:</t>
  </si>
  <si>
    <t>Títulos y Valores:</t>
  </si>
  <si>
    <t>Deuda Bilateral:</t>
  </si>
  <si>
    <t>Organismos Financieros Internacionales:</t>
  </si>
  <si>
    <t>DEUDA EXTERNA</t>
  </si>
  <si>
    <t>Instituciones de Crédito:</t>
  </si>
  <si>
    <t>DEUDA INTERNA</t>
  </si>
  <si>
    <t>LARGO PLAZO</t>
  </si>
  <si>
    <t>SUBTOTAL CORTO PLAZO</t>
  </si>
  <si>
    <t>CORTO PLAZO</t>
  </si>
  <si>
    <t>DEUDA PUBLICA</t>
  </si>
  <si>
    <t>Saldo Final del Período</t>
  </si>
  <si>
    <t>Saldo inicial del periodo</t>
  </si>
  <si>
    <t>Institución o País Acreedor</t>
  </si>
  <si>
    <t>Moneda de Contratación</t>
  </si>
  <si>
    <t>Denominación de las Deudas</t>
  </si>
  <si>
    <t>Estado Analitico de la Deuda y otros Pasivos</t>
  </si>
  <si>
    <t>TIIE + 1.75</t>
  </si>
  <si>
    <t>HSBC</t>
  </si>
  <si>
    <t>TIIE + 1.90</t>
  </si>
  <si>
    <t>INTERACCIONES</t>
  </si>
  <si>
    <t>TIIE+ 1.90</t>
  </si>
  <si>
    <t>6. Obligaciones a Corto Plazo (Informativo)</t>
  </si>
  <si>
    <t>(m)</t>
  </si>
  <si>
    <t>(p)</t>
  </si>
  <si>
    <t>(n)</t>
  </si>
  <si>
    <t>Pactado</t>
  </si>
  <si>
    <t>Contratado (l)</t>
  </si>
  <si>
    <t>Tasa Efectiva</t>
  </si>
  <si>
    <t>Comisiones y Costos Relacionados (o)</t>
  </si>
  <si>
    <t>Tasa de Interés</t>
  </si>
  <si>
    <t>Plazo</t>
  </si>
  <si>
    <t>Monto</t>
  </si>
  <si>
    <t>Obligaciones a Corto Plazo (k)</t>
  </si>
  <si>
    <t>Se refiere al valor del Bono Cupón Cero que respalda el pago de los créditos asociados al mismo (Activo).</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</si>
  <si>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</si>
  <si>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C. Instrumento Bono Cupón Cero XX</t>
  </si>
  <si>
    <t>B. Instrumento Bono Cupón Cero 2</t>
  </si>
  <si>
    <t>A. Instrumento Bono Cupón Cero 1</t>
  </si>
  <si>
    <t>5. Valor de Instrumentos Bono Cupón Cero 2 (Informativo)</t>
  </si>
  <si>
    <t>C. Deuda Contingente XX</t>
  </si>
  <si>
    <t>B. Deuda Contingente 2</t>
  </si>
  <si>
    <t>A. Deuda Contingente 1</t>
  </si>
  <si>
    <t>4. Deuda Contingente 1 (informativo)</t>
  </si>
  <si>
    <t>3. Total de la Deuda Pública y Otros Pasivos (3=1+2)</t>
  </si>
  <si>
    <t xml:space="preserve">2. Otros Pasivos </t>
  </si>
  <si>
    <t xml:space="preserve"> b3) Arrendamientos Financieros</t>
  </si>
  <si>
    <t xml:space="preserve">    b2) Títulos y Valores</t>
  </si>
  <si>
    <t xml:space="preserve">    b1) Instituciones de Crédito</t>
  </si>
  <si>
    <t>B. Largo Plazo (B=b1+b2+b3)</t>
  </si>
  <si>
    <t xml:space="preserve">    a3) Arrendamientos Financieros</t>
  </si>
  <si>
    <t xml:space="preserve">    a2) Títulos y Valores</t>
  </si>
  <si>
    <t xml:space="preserve">    a1) Instituciones de Crédito</t>
  </si>
  <si>
    <t>A. Corto Plazo (A=a1+a2+a3)</t>
  </si>
  <si>
    <t>1. Deuda Pública (1=A+B)</t>
  </si>
  <si>
    <t>h=d+e-f+g</t>
  </si>
  <si>
    <t>Pago de Comisiones y demás costos asociados durante el Periodo 
(j)</t>
  </si>
  <si>
    <t>Pago de Intereses del Periodo 
(i)</t>
  </si>
  <si>
    <t>Saldo Final del Periodo 
(h)</t>
  </si>
  <si>
    <t>Revaluaciones, Reclasificaciones y Otros Ajustes (g)</t>
  </si>
  <si>
    <t>Amortizaciones del Periodo 
(f)</t>
  </si>
  <si>
    <t>Disposiciones del Periodo 
(e)</t>
  </si>
  <si>
    <t>Saldo</t>
  </si>
  <si>
    <t>Denominación de la Deuda Pública y Otros Pasivos (c)</t>
  </si>
  <si>
    <t>Informe Analítico de la Deuda Pública y Otros Pasivos - LDF</t>
  </si>
  <si>
    <t>12</t>
  </si>
  <si>
    <t>1..12</t>
  </si>
  <si>
    <t>NO APLICA</t>
  </si>
  <si>
    <t>C. Total de Obligaciones Diferentes de Financiamiento (C=A+B)</t>
  </si>
  <si>
    <t>d) Otro Instrumento XX</t>
  </si>
  <si>
    <t>c) Otro Instrumento 3</t>
  </si>
  <si>
    <t>b) Otro Instrumento 2</t>
  </si>
  <si>
    <t>a) Otro Instrumento 1</t>
  </si>
  <si>
    <t>B. Otros Instrumentos (B=a+b+c+d)</t>
  </si>
  <si>
    <t>d) APP XX</t>
  </si>
  <si>
    <t>c) APP 3</t>
  </si>
  <si>
    <t>b) APP 2</t>
  </si>
  <si>
    <t>a) APP 1</t>
  </si>
  <si>
    <t>A. Asociaciones Público Privadas (APP’s) (A=a+b+c+d)</t>
  </si>
  <si>
    <t>Saldo pendiente por pagar de la inversión al XX de XXXX de 20XN (m = g – l)</t>
  </si>
  <si>
    <t>Monto pagado de la inversión actualizado al XX de XXXX de 20XN (l)</t>
  </si>
  <si>
    <t>Monto pagado de la inversión al XX de XXXX de 20XN (k)</t>
  </si>
  <si>
    <t>Monto promedio mensual del pago de la contraprestación correspondiente al pago de inversión (j)</t>
  </si>
  <si>
    <t>Monto promedio mensual del pago de la contraprestación (i)</t>
  </si>
  <si>
    <t>Plazo pactado (h)</t>
  </si>
  <si>
    <t>Monto de la inversión pactado (g)</t>
  </si>
  <si>
    <t>Fecha de vencimiento (f)</t>
  </si>
  <si>
    <t>Fecha de inicio de operación del proyecto (e)</t>
  </si>
  <si>
    <t>Fecha del Contrato (d)</t>
  </si>
  <si>
    <t>Cuenta SAP</t>
  </si>
  <si>
    <t>Denominación de las Obligaciones Diferentes de Financiamiento (c)</t>
  </si>
  <si>
    <t>Informe Analítico de Obligaciones Diferentes de Financiamientos – LDF</t>
  </si>
  <si>
    <t>En el periodo solicitado no se resolvió ningún litigio de los considerados como relevantes.</t>
  </si>
  <si>
    <t>4. Juicios relevantes resueltos en el periodo solicitado</t>
  </si>
  <si>
    <t>3. Juicios en que la entidad haya dejado de actuar y pueda derivarse un pasivo de importancia</t>
  </si>
  <si>
    <t>d).- Ante el Juzgado Primero Mercantil de esta ciudad, se encuentra en trámite el expediente 53/2017, promovido por Compañía Urbana Mexicana, S.A. de C.V., relativo al Juicio de Ordinario Mercantil, mediante el cual la parte actora pretende obtener el pago de la cantidad de $13’659,616.77 por concepto de pago de contraprestación derivada del Contrato de Obra Pública a Precios Unitarios número CEDES-092-10 y su Convenio Modificatorio, así como el pago de intereses moratorios que se generen y gastos y costas que resulten, sin que dichos montos deban quedar considerados como riesgo contingente, toda vez que no ha sido resuelto, sin que pueda anticiparse la fecha de su conclusión, por no depender de esta Consejería Jurídica, sino de la Autoridad Judicial.</t>
  </si>
  <si>
    <t>c).- Ante el Juzgado Décimo de Distrito en Materia Civil de la Ciudad de México, se encuentra en trámite el Juicio Ordinario Civil 242/2016-A, promovido por Comisión Nacional de Cultura Física y Deporte (CONADE), reclamando la rescisión de Convenio de Coordinación de fecha 28 de junio de 2013, así como el pago de la cantidad de $14,000,000.00, mas rendimientos y cargos financieros generados por dicha cantidad,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</si>
  <si>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Informe Sobre Pasivos Contingentes</t>
  </si>
  <si>
    <t>b).- Ante el Juzgado Noveno de Distrito en Materia Civil de la Ciudad de México, se encuentra en trámite el Juicio Ordinario Civil 236/2016-B, promovido por Comisión Nacional de Cultura Física y Deporte (CONADE), reclamando la rescisión de Convenio de Coordinación de fecha 20 de septiembre de 2013, así como el pago de la cantidad de $14,000,000.00, mas rendimientos y cargos financieros generados por dicha cantidad,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</si>
  <si>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a).- Ante el Juzgado Segundo de Distrito en Materia Civil de la Ciudad de México, se encuentra en trámite el Juicio Ordinario Civil 80/2015, promovido Comisión Nacional de Cultura Física y Deporte (CONADE), reclamando el pago de la cantidad de $869,932.00 por incumplimiento de convenio,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</si>
  <si>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2. Juicios derivados de controversias provenientes de contratos o convenios</t>
  </si>
  <si>
    <t>j).- Ante el Juzgado Segundo Mercantil de esta Ciudad, se encuentra en trámite el Juicio 1730/2011, promovido por Las Conchas S.A. de C.V., reclamando en la vía ordinaria mercantil, el pago de $60,000,000.00 más la cantidad que resulte por concepto de daños y perjuicios, sin que dicho monto deba quedar considerado como riesgo contingente, toda vez que no ha sido resuelto, sin que pueda anticiparse la fecha de su conclusión, por no depender de esta Consejería Jurídica, sino de la Autoridad Judicial.</t>
  </si>
  <si>
    <t>i).- Ante el Juzgado Segundo de Primera Instancia de lo Civil de esta ciudad, se encuentra en trámite el Juicio 554/2011, promovido por Juan José Rascón Figueroa y Rosa Elia Holguín Ayala, reclamando el pago de las cantidades de $ 1,464,861.88 por concepto de reparación de daño patrimonial, $ 50,000,000.00 por concepto de daño moral,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</si>
  <si>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h).- Ante el Juzgado Décimo de Distrito en el Estado, se encuentra en trámite el Juicio 301/2011, promovido por Salada de Guaymas, S.A., reclamando la devolución de un inmueble de 165,383.40 metros cuadrados, superficie objeto de una expropiación, o bien, el pago de la cantidad de $948,600,000.00 correspondiente al valor comercial, por concepto de cumplimiento sustituto,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</si>
  <si>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g).- En el Tribunal Unitario Agrario Distrito 02 de Mexicali, Baja California, se encuentra en trámite el Expediente 271/11 promovido por el núcleo agrario “San Luis”, Municipio de San Luis Río Colorado, Sonora, reclamando el pago de la cantidad de $ 100,000,000.00 por concepto de pago de daños, perjuicios y ocupación temporal de una superficie de 60-37-94.69 Has. en la cual se construyó un tramo de la carretera San Luis Río Colorado – Golfo de Santa Clara, sin que dicho monto deba quedar considerado como riesgo contingente y sin que haya sido resuelto aún, ni podamos anticipar la fecha de su conclusión, por no depender la misma de esta Consejería Jurídica, sino de la Autoridad Judicial.</t>
  </si>
  <si>
    <t>f).- En el Tribunal Unitario Agrario Distrito 02 de Mexicali, Baja California, se encuentra en trámite el Expediente 270/11 promovido por el núcleo agrario “La Islita”, Municipio de San Luis Río Colorado, Sonora, reclamando el pago de la cantidad de $ 50,000,000.00 por concepto de pago de daños, perjuicios y ocupación temporal de una superficie de 37-59-01.470 Has. en la cual se construyó un tramo de la carretera San Luis Río Colorado – Golfo de Santa Clara, sin que dicho monto deba quedar considerado como riesgo contingente y sin que haya sido resuelto aún, ni podamos anticipar la fecha de su conclusión, por no depender la misma de esta Consejería Jurídica, sino de la Autoridad Judicial.</t>
  </si>
  <si>
    <t>e).- Ante el Juzgado Segundo de Primera Instancia de lo Civil de esta ciudad, se encuentra en trámite el Juicio 1065/2010, promovido por Antonio Ceferino Chambert Mendoza, reclamando el pago de las cantidades de $ 1,464,861.88 por concepto de reparación de daño patrimonial, $ 50,000,000.00 por concepto de daño moral,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</si>
  <si>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d).- El juicio agrario 605/09 del índice del Tribunal Unitario Agrario Distrito 02 de Mexicali, Baja California, promovido por Alberto Miguel de la Fuente Terraza del Ejido San Luis, en el cual se reclama el pago de la cantidad de $ 7,550,000.00 por concepto de pago de daños, perjuicios y ocupación temporal de una superficie aproximada de 18,000 metros cuadrados en la cual se construyó un tramo de la carretera San Luis Río Colorado – Golfo de Santa Clara, ha sido resuelto condenando al Gobierno del Estado a realizar procedimiento expropiatorio sobre la superficie materia de juicio, obligación que ya es exigible en virtud de encontrarse en etapa de ejecución de sentencia, procedimiento que una vez llevado a cabo significara una erogación que contempla los gastos de trámite de dicho procedimiento y el monto que en su momento determine la Secretaría de Desarrollo Agrario, Territorial y Urbano (SEDATU) por concepto de indemnización.</t>
  </si>
  <si>
    <t>b).- El juicio agrario 577/09 del índice del Tribunal Unitario Agrario Distrito 02 de Mexicali, Baja California, promovido por Guillermo Gómez de Anda del Ejido San Luis, en el cual se reclama el pago de la cantidad de $ 7,550,000.00 por concepto de pago de daños, perjuicios y ocupación temporal de una superficie aproximada de 18,000 metros cuadrados en la cual se construyó un tramo de la carretera San Luis Río Colorado – Golfo de Santa Clara, ha sido resuelto condenando al Gobierno del Estado a realizar procedimiento expropiatorio sobre la superficie materia de juicio, obligación que ya es exigible en virtud de encontrarse en etapa de ejecución de sentencia, procedimiento que una vez llevado a cabo significara una erogación que contempla los gastos de trámite de dicho procedimiento y el monto que en su momento determine la Secretaría de Desarrollo Agrario, Territorial y Urbano (SEDATU) por concepto de indemnización.</t>
  </si>
  <si>
    <t>a).- El juicio agrario 576/09 del índice del Tribunal Unitario Agrario Distrito 02 de Mexicali, Baja California, promovido por Pablo Montijo Cabanillas del Ejido San Luis, en el cual se reclama el pago de la cantidad de $ 7,550,000.00 por concepto de pago de daños, perjuicios y ocupación temporal de una superficie aproximada de 18,000 metros cuadrados en la cual se construyó un tramo de la carretera San Luis Río Colorado – Golfo de Santa Clara, ha sido resuelto condenando al Gobierno del Estado a realizar procedimiento expropiatorio sobre la superficie materia de juicio, obligación que ya es exigible en virtud de encontrarse en etapa de ejecución de sentencia, procedimiento que una vez llevado a cabo significara una erogación que contempla los gastos de trámite de dicho procedimiento y el monto que en su momento determine la Secretaría de Desarrollo Agrario, Territorial y Urbano (SEDATU) por concepto de indemnización.</t>
  </si>
  <si>
    <t>2017</t>
  </si>
  <si>
    <t>1..6</t>
  </si>
  <si>
    <t>Indicadores de Postura Fiscal</t>
  </si>
  <si>
    <t>Sociedad: Gobierno Estado de Sonora</t>
  </si>
  <si>
    <t>Estimado</t>
  </si>
  <si>
    <t>Devengado</t>
  </si>
  <si>
    <r>
      <t xml:space="preserve">Pagado </t>
    </r>
    <r>
      <rPr>
        <b/>
        <vertAlign val="superscript"/>
        <sz val="9"/>
        <rFont val="Arial"/>
        <family val="2"/>
      </rPr>
      <t>3</t>
    </r>
  </si>
  <si>
    <t>I. Ingresos Presupuestarios (I=1+2)</t>
  </si>
  <si>
    <r>
      <t xml:space="preserve">1. Ingresos del Gobierno de la Entidad Federativa </t>
    </r>
    <r>
      <rPr>
        <vertAlign val="superscript"/>
        <sz val="9"/>
        <rFont val="Arial"/>
        <family val="2"/>
      </rPr>
      <t>1</t>
    </r>
  </si>
  <si>
    <r>
      <t xml:space="preserve">2. Ingresos del Sector Paraestatal </t>
    </r>
    <r>
      <rPr>
        <vertAlign val="superscript"/>
        <sz val="9"/>
        <rFont val="Arial"/>
        <family val="2"/>
      </rPr>
      <t>1</t>
    </r>
  </si>
  <si>
    <t xml:space="preserve"> </t>
  </si>
  <si>
    <t>II. Egresos Presupuestarios (II=3+4)</t>
  </si>
  <si>
    <r>
      <t xml:space="preserve">3. Egresos del Gobierno de la Entidad Federativa </t>
    </r>
    <r>
      <rPr>
        <vertAlign val="superscript"/>
        <sz val="9"/>
        <rFont val="Arial"/>
        <family val="2"/>
      </rPr>
      <t>2</t>
    </r>
  </si>
  <si>
    <r>
      <t xml:space="preserve">4. Egresos del Sector Paraestatal </t>
    </r>
    <r>
      <rPr>
        <vertAlign val="superscript"/>
        <sz val="9"/>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</si>
  <si>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</si>
  <si>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</si>
  <si>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</si>
  <si>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</si>
  <si>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</si>
  <si>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</si>
  <si>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</si>
  <si>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4. Total de Gastos Contables (4 = 1 -2 + 3)</t>
  </si>
  <si>
    <t xml:space="preserve">Otros Gastos Contables No Presupuestales </t>
  </si>
  <si>
    <t xml:space="preserve"> Otros Gastos  </t>
  </si>
  <si>
    <t xml:space="preserve"> Aumento por insuficiencia de provisiones  </t>
  </si>
  <si>
    <t xml:space="preserve"> Aumento por insuficiencia de estimaciones por pérdida o deterioro u obsolescencia </t>
  </si>
  <si>
    <t xml:space="preserve"> Disminución de inventarios  </t>
  </si>
  <si>
    <t xml:space="preserve"> Provisiones  </t>
  </si>
  <si>
    <t xml:space="preserve">Estimaciones, depreciaciones, deterioros, obsolescencia y amortizaciones </t>
  </si>
  <si>
    <t>3. Más gastos contables no presupuestales</t>
  </si>
  <si>
    <t xml:space="preserve">Otros Egresos Presupuestales No Contables </t>
  </si>
  <si>
    <t xml:space="preserve"> Adeudos de ejercicios fiscales anteriores (ADEFAS)  </t>
  </si>
  <si>
    <t xml:space="preserve"> Amortización de la deuda publica  </t>
  </si>
  <si>
    <t xml:space="preserve"> Provisiones para contingencias y otras erogaciones especiales </t>
  </si>
  <si>
    <t xml:space="preserve"> Inversiones en fideicomisos, mandatos y otros análogos  </t>
  </si>
  <si>
    <t xml:space="preserve"> Compra de títulos y valores  </t>
  </si>
  <si>
    <t xml:space="preserve"> Acciones y participaciones de capital  </t>
  </si>
  <si>
    <t xml:space="preserve"> Proyectos Productivos y Acciones de Fomento</t>
  </si>
  <si>
    <t xml:space="preserve"> Obra pública en bienes propios  </t>
  </si>
  <si>
    <t xml:space="preserve"> Obra pública en bienes de dominio público</t>
  </si>
  <si>
    <t xml:space="preserve"> Activos intangibles  </t>
  </si>
  <si>
    <t xml:space="preserve"> Bienes inmuebles  </t>
  </si>
  <si>
    <t xml:space="preserve"> Activos biológicos  </t>
  </si>
  <si>
    <t xml:space="preserve"> Maquinaria, otros equipos y herramientas  </t>
  </si>
  <si>
    <t xml:space="preserve"> Equipo de defensa y seguridad  </t>
  </si>
  <si>
    <t xml:space="preserve"> Vehículos y equipo de transporte  </t>
  </si>
  <si>
    <t xml:space="preserve"> Equipo e instrumental médico y de laboratorio  </t>
  </si>
  <si>
    <t xml:space="preserve"> Mobiliario y equipo educacional y recreativo  </t>
  </si>
  <si>
    <t xml:space="preserve">Mobiliario y equipo de administración  </t>
  </si>
  <si>
    <t>2. Menos egresos presupuestarios no contables</t>
  </si>
  <si>
    <t>1. Total de egresos (presupuestarios)</t>
  </si>
  <si>
    <t>Conciliación entre los Egresos Presupuestarios y Contables</t>
  </si>
  <si>
    <t>4. Ingresos Contables (4 = 1 + 2 - 3)</t>
  </si>
  <si>
    <t>Otros ingresos presupuestarios no contables</t>
  </si>
  <si>
    <t>Ingresos derivados de financiamientos</t>
  </si>
  <si>
    <t>Aprovechamientos de capital</t>
  </si>
  <si>
    <t>Productos de capital</t>
  </si>
  <si>
    <t>3. Menos ingresos presupuestarios no contables</t>
  </si>
  <si>
    <t>Otros ingresos contables no presupuestarios</t>
  </si>
  <si>
    <t>Otros ingresos y beneficios varios</t>
  </si>
  <si>
    <t>Disminución del exceso de provisiones</t>
  </si>
  <si>
    <t>Disminución del exceso de estimaciones por pérdida o deterioro y obsolescencia</t>
  </si>
  <si>
    <t>Incremento por variación de inventarios</t>
  </si>
  <si>
    <t>2. Más ingresos contables no presupuestarios</t>
  </si>
  <si>
    <t>1. Ingresos Presupuestarios</t>
  </si>
  <si>
    <t>Conciliación entre los Ingresos Presupuestarios y Contables</t>
  </si>
  <si>
    <t>Al 30 de Septiembre del 2017</t>
  </si>
  <si>
    <t>Del 1 de Enero al 30 de Septiembre del 2017</t>
  </si>
  <si>
    <t xml:space="preserve"> Al 30 de Septiembre del 2017</t>
  </si>
  <si>
    <t>al 31 de diciembre de 2016 (d)</t>
  </si>
  <si>
    <t>221,454,243</t>
  </si>
  <si>
    <t>84,734,793</t>
  </si>
  <si>
    <t>365,761,743</t>
  </si>
  <si>
    <t xml:space="preserve">2,355,970,029 </t>
  </si>
  <si>
    <t>Al 30 de Septiembre del 2017, la Dirección Jurídica del Estado, atiende algunos juicios o litigios en los que el Gobierno del Estado aparece en calidad de demandado, en juzgados de Distrito y Tribunales Federales de orden común siendo los más importantes los siguientes:</t>
  </si>
  <si>
    <t>c).- El juicio agrario 578/09 del índice del Tribunal Unitario Agrario Distrito 02 de Mexicali, Baja California, promovido por Armando Viramontes Soto del Ejido San Luis, en el cual se reclama el pago de la cantidad de $ 7,550,000.00 por concepto de pago de daños, perjuicios y ocupación temporal de una superficie aproximada de 18,000 metros cuadrados en la cual se construyó un tramo de la carretera San Luis Río Colorado – Golfo de Santa Clara, ha sido resuelto condenando al Gobierno del Estado a realizar procedimiento expropiatorio sobre la superficie materia de juicio, obligación que ya es exigible en virtud de encontrarse en etapa de ejecución de sentencia, procedimiento que una vez llevado a cabo significara una erogación que contempla los gastos de trámite de dicho procedimiento y el monto que en su momento determine la Secretaría de Desarrollo Agrario, Territorial y Urbano (SEDATU) por concepto de indemnización.</t>
  </si>
  <si>
    <t>k).- Ante el Tribunal Unitario Agrario Distrito 02 de Mexicali, Baja California, se encuentra en trámite el Juicio 29/2012, promovido por el núcleo agrario “La Frontera”, municipio de San Luis Río Colorado, mediante el cual se reclama el pago por concepto de daños, perjuicios y ocupación temporal de una superficie aproximada de 78-00-00 hectáreas en la cual se construyó un tramo de la carretera San Luis Río Colorado – Golfo de Santa Clara, así como el pago de la cantidad que se determine en juicio por concepto de indemnización, prestaciones que de resolverse desfavorablemente para la entidad, se estima pudiera alcanzar una suma aproximada de $41,000,000.00, sin que dicho monto deba quedar considerado como riesgo contingente, toda vez que no ha sido resuelto, sin que pueda anticiparse la fecha de su conclusión, por no depender de esta Consejería Jurídica, sino de la Autoridad Judicial.</t>
  </si>
  <si>
    <t>l).- Ante el Tribunal Unitario Agrario Distrito 02 de Mexicali, Baja California, se encuentra en trámite el Juicio 87/2012, promovido por el C. José Juan Saldaña Meza, ejidatario del núcleo agrario “La Frontera”, municipio de San Luis Río Colorado, mediante el cual se reclama el pago por concepto de daños, perjuicios y ocupación temporal de una superficie aproximada de 25-01-97.06 hectáreas en la cual se construyó un tramo de la carretera San Luis Río Colorado – Golfo de Santa Clara, así como el pago de la cantidad que se determine en juicio por concepto de indemnización, prestaciones que de resolverse desfavorablemente para la entidad, se estima pudiera alcanzar una suma aproximada de $13,000,000.00, sin que dicho monto deba quedar considerado como riesgo contingente, toda vez que no ha sido resuelto, sin que pueda anticiparse la fecha de su conclusión, por no depender de esta Consejería Jurídica, sino de la Autoridad Judicial.</t>
  </si>
  <si>
    <t>m).- Ante el Tribunal Unitario Agrario Distrito 02 de Mexicali, Baja California, se encuentra en trámite el Juicio 88/2012, promovido por el C. José Luis Saldaña Meza, ejidatario del núcleo agrario “La Frontera”, municipio de San Luis Río Colorado, mediante el cual se reclama el pago por concepto de daños, perjuicios y ocupación temporal de una superficie aproximada de 25-13-80.01 hectáreas en la cual se construyó un tramo de la carretera San Luis Río Colorado – Golfo de Santa Clara, así como el pago de la cantidad que se determine en juicio por concepto de indemnización, prestaciones que de resolverse desfavorablemente para la entidad, se estima pudiera alcanzar una suma aproximada de $13,000,000.00, sin que dicho monto deba quedar considerado como riesgo contingente, toda vez que no ha sido resuelto, sin que pueda anticiparse la fecha de su conclusión, por no depender de esta Consejería Jurídica, sino de la Autoridad Judicial.</t>
  </si>
  <si>
    <t>n).- Ante el Juzgado Tercero de Primera Instancia de lo Civil de la Ciudad de Hermosillo, Sonora, se encuentra en trámite el Juicio Ordinario Civil 1762/2014, promovido por Elsy Mirna Barrios García, reclamando el pago de las cantidades de $3,312,911.00 y $4,969,366.50 por concepto de pago de servicios de cómputo ordenados por la Oficina del Ejecutivo Estatal y la Coordinación Ejecutiva de Administración del Ejecutivo Estatal, así como la devolución y entrega de equipo de cómputo diverso, intereses generados y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</si>
  <si>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ñ).- Ante el Juzgado Segundo de Primera Instancia de lo Civil de la Ciudad de Obregón, Sonora, se encuentra en trámite el Juicio 1956/2014, promovido por Autentico Diario Regional de Sonora, reclamando el pago de la cantidad de $950,000.00 por concepto de pago de servicios de publicidad ordenados por la Secretaría de Comunicación Social,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</si>
  <si>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o).- Ante el Juzgado Primero de Primera Instancia de lo Civil de la Ciudad de Obregón, Sonora, se encuentra en trámite el Juicio 2771/2014, promovido por Autentico Diario Regional de Sonora, reclamando el pago de la cantidad de $360,000.00 por concepto de pago de servicios de publicidad ordenados por la Secretaría de Comunicación Social,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</si>
  <si>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p).- Ante el Juzgado Primero de Distrito en el Estado de Sonora, se encuentra en trámite el Juicio Ordinario Mercantil 1/2015, promovido por Compupartes y Accesorios S.A. de C.V, reclamando el pago de la cantidad de $505,772.94 por concepto de pago de servicios de computo ordenados por la Secretaría de Comunicación Social,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</si>
  <si>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q).- Ante el Juzgado Primero de Primera Instancia de lo Civil de la Ciudad de Obregón, Sonora, se encuentra en trámite el Juicio Ejecutivo Mercantil 18/2015, promovido por Autentico Diario Regional de Sonora, reclamando el pago de la cantidad de $1,630,000.00 por concepto de suerte principal, así como el pago de intereses a razón del 5% mensual, más gastos y costas que resulten, sin que dichos montos deban quedar considerados como riesgo contingente, toda vez que no ha sido resuelto, sin que pueda anticiparse la fecha de su conclusión, por no depender de esta Consejería Jurídica, sino de la Autoridad Judicial.</t>
  </si>
  <si>
    <t>r).- Ante el Juzgado Décimo de Distrito en el Estado de Sonora, se encuentra en trámite el Juicio Ordinario Mercantil 21/2015, promovido por Operadora Esqui, reclamando el pago de la cantidad de $187,437.21 por concepto de pago de servicios de alquiler o renta de automóviles ordenados por la Secretaría de Gobierno, Oficina del Ejecutivo y la Comisión Sonora Arizona, así como el pago de intereses moratorios y de gastos y costas que resulten, sin que dichos montos deban quedar considerados como riesgo contingente, toda vez que no ha sido resuelto, sin que pueda anticiparse la fecha de su conclusión, por no depender de esta Consejería Jurídica, sino de la Autoridad Judicial.</t>
  </si>
  <si>
    <t>s).- Ante el Juzgado Segundo de Primera Instancia de lo Civil de esta ciudad, se encuentra en trámite el Expediente 785/2015, promovido por Manuel Isaac Rivera, representante de la REVISTA SONORA SINALOA, relativo al juicio de medios preparatorios a juicio, mediante el cual la parte actora pretende obtener el pago de la cantidad de $229,680.00 por concepto de pago de servicios de publicidad,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</si>
  <si>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t).- Ante el Juzgado Segundo Mercantil de esta ciudad, se encuentra en trámite el expediente 1620/2015, promovido por Manuel Isaac Rivera, representante de la Revista Sonora Sinaloa, relativo al juicio de medios preparatorios a juicio, mediante el cual la parte actora pretende obtener el pago de la cantidad de $229,680.00 por concepto de pago de servicios de publicidad ordenados por la Secretaría de Comunicación Social,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</si>
  <si>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u).- En el Tribunal Federal de Justicia Fiscal y Administrativa, Sala Regional Noroeste II, con sede en Ciudad Obregón, Sonora, se encuentra en trámite el Expediente 507/16-02-01-2 promovido por el Gobierno del Estado en el cual se reclama la nulidad de las resoluciones emitidas por la Comisión Nacional del Agua dentro del expediente 1.0000.R07/S058/OR1.0095/14 en las que se determinaron contribuciones omitidas respecto al título de concesión número 02SON122918/09EMDA12 que abastece de agua potable al CEFERESO 11 y se determinó un crédito fiscal a cargo de la entidad por la cantidad de $8,127,366.96 por concepto de contribuciones omitidas, multas y recargos del tercer y cuarto trimestre del año 2011, año 2012, año 2013 y primer trimestre de 2014 sin que haya sido resuelto aún, ni podamos anticipar la fecha de su conclusión, por no depender la misma de esta Consejería Jurídica, sino de la Autoridad Judicial.</t>
  </si>
  <si>
    <t>v).- Ante el Tribunal de lo Contencioso Administrativo del Estado de Sonora, se encuentra en trámite el Juicio 769/2016, promovido por Entregas Puntuales S. de R.L. de C.V., mediante el cual se demanda la Responsabilidad Civil Objetiva en contra del Gobierno del Estado de Sonora, Junta de Conciliación y Arbitraje del Estado de Sonora y otro, reclamando el pago de la cantidad de $4,460,000.00 por concepto de indemnización a supuestos daños ocasionados en su perjuicio, sin que dicho monto deba quedar considerado como riesgo contingente, toda vez que no ha sido resuelto, y sin que se pueda anticipar la fecha de su conclusión, por no depender de esta Consejería Jurídica, sino de la Autoridad Judicial.</t>
  </si>
  <si>
    <t>w).- Ante el Tribunal Unitario Agrario Distrito 02 de Mexicali, Baja California, se encuentra en trámite el Juicio 15/2017, promovido por el C. Oscar León Flores, ejidatario del núcleo agrario “San Luis”, municipio de San Luis Río Colorado, mediante el cual reclama el pago de la cantidad de $700,000.00 por concepto de ocupación previa de una superficie de 1-89-47.453 hectáreas en la cual se construyó un tramo de la carretera San Luis Río Colorado – Golfo de Santa Clara, así como el pago de la cantidad que se determine en juicio por concepto de indemnización, sin que dichos montos deban quedar considerados como riesgo contingente, toda vez que no ha sido resuelto, sin que pueda anticiparse la fecha de su conclusión, por no depender de esta Consejería Jurídica, sino de la Autoridad Judicial.</t>
  </si>
  <si>
    <t>a).- En esta Consejería se tiene conocimiento del Juicio Ordinario Civil 657/2014 del índice del Juzgado Décimo Séptimo de lo Civil de la Ciudad de México, promovido por OCEANDAMUS S.C. en contra de la Comisión de Ecología y Desarrollo Sustentable del Estado de Sonora (CEDES) en el cual se reclamaba la rescisión mediante declaración judicial de contrato de prestación de servicios celebrado por OCEANDAMUS y CEDES de fecha 01 de julio de 2012 y a consecuencia de ello, el pago de las cantidades de $148,800.00 USD (ciento cuarenta y ocho mil ochocientos dólares 00/100 USD) y $99,200.00 (noventa y nueve mil doscientos dólares 00/100 USD) o sus equivalentes en Pesos Mexicanos que correspondan al tipo de cambio publicado por el Banco de México al día en que se efectúe el pago, por concepto de Penas Convencionales con motivo del incumplimiento a diversas obligaciones derivadas del referido contrato. En dicho juicio se omitió dar contestación a la demanda y en fecha 06 de febrero de 2015 se le tuvo a dicha Comisión por acusada la rebeldía y presuntamente confesa de los hechos constitutivos de la demanda. Posteriormente mediante resolución de fecha 21 de mayo de ese mismo año se declaró procedente la demanda y se condenó a CEDES al cumplimiento de las prestaciones reclamadas, obligaciones cuyo cumplimiento actualmente son exigible a la entidad.</t>
  </si>
  <si>
    <t>$46,518,459,459</t>
  </si>
  <si>
    <t>$</t>
  </si>
  <si>
    <t>n.a.</t>
  </si>
  <si>
    <t>TIIE + 1.10</t>
  </si>
  <si>
    <t>Pasivos Diferidos a Corto Plazo (Nota 16)</t>
  </si>
  <si>
    <t>Inventarios (Nota 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</si>
</sst>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00_);_(* \(#,##0.00\);_(* &quot;-&quot;??_);_(@_)"/>
    <numFmt numFmtId="165" formatCode="_-* #,##0_-;\-* #,##0_-;_-* &quot;-&quot;??_-;_-@_-"/>
    <numFmt numFmtId="166" formatCode="#,##0_ ;\-#,##0\ "/>
    <numFmt numFmtId="167" formatCode="0_ ;\-0\ "/>
    <numFmt numFmtId="168" formatCode="&quot;$&quot;#,##0"/>
    <numFmt numFmtId="169" formatCode="#,##0_ ;[Red]\-#,##0\ "/>
    <numFmt numFmtId="170" formatCode="&quot;$&quot;#,##0.00"/>
  </numFmts>
  <fonts count="10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Arial"/>
      <family val="2"/>
    </font>
    <font>
      <sz val="10"/>
      <name val="Arial"/>
      <family val="2"/>
    </font>
    <font>
      <b/>
      <sz val="12"/>
      <color theme="1"/>
      <name val="Arial"/>
      <family val="2"/>
    </font>
    <font>
      <b/>
      <sz val="9"/>
      <color theme="1"/>
      <name val="Arial"/>
      <family val="2"/>
    </font>
    <font>
      <b/>
      <sz val="8"/>
      <color theme="1"/>
      <name val="Arial"/>
      <family val="2"/>
    </font>
    <font>
      <sz val="8"/>
      <name val="Arial"/>
      <family val="2"/>
    </font>
    <font>
      <sz val="9"/>
      <color theme="1"/>
      <name val="Arial"/>
      <family val="2"/>
    </font>
    <font>
      <sz val="10"/>
      <color theme="1"/>
      <name val="Arial"/>
      <family val="2"/>
    </font>
    <font>
      <sz val="10"/>
      <name val="Calibri"/>
      <family val="2"/>
      <scheme val="minor"/>
    </font>
    <font>
      <b/>
      <sz val="10"/>
      <name val="Arial"/>
      <family val="2"/>
    </font>
    <font>
      <b/>
      <i/>
      <sz val="9"/>
      <color theme="1"/>
      <name val="Arial"/>
      <family val="2"/>
    </font>
    <font>
      <b/>
      <sz val="11"/>
      <name val="Arial"/>
      <family val="2"/>
    </font>
    <font>
      <sz val="10"/>
      <color indexed="8"/>
      <name val="Arial"/>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color theme="1"/>
      <name val="Calibri"/>
      <family val="2"/>
      <scheme val="minor"/>
    </font>
    <font>
      <b/>
      <u/>
      <sz val="10"/>
      <name val="Arial"/>
      <family val="2"/>
    </font>
    <font>
      <b/>
      <u/>
      <sz val="11"/>
      <color theme="1"/>
      <name val="Calibri"/>
      <family val="2"/>
      <scheme val="minor"/>
    </font>
    <font>
      <i/>
      <sz val="11"/>
      <color theme="1"/>
      <name val="Calibri"/>
      <family val="2"/>
      <scheme val="minor"/>
    </font>
    <font>
      <sz val="11"/>
      <color theme="3"/>
      <name val="Calibri"/>
      <family val="2"/>
      <scheme val="minor"/>
    </font>
    <font>
      <sz val="11"/>
      <name val="Calibri"/>
      <family val="2"/>
    </font>
    <font>
      <b/>
      <i/>
      <sz val="11"/>
      <color theme="1"/>
      <name val="Calibri"/>
      <family val="2"/>
      <scheme val="minor"/>
    </font>
    <font>
      <u/>
      <sz val="11"/>
      <color theme="1"/>
      <name val="Calibri"/>
      <family val="2"/>
      <scheme val="minor"/>
    </font>
    <font>
      <b/>
      <sz val="12"/>
      <color theme="1"/>
      <name val="Calibri"/>
      <family val="2"/>
      <scheme val="minor"/>
    </font>
    <font>
      <b/>
      <sz val="14"/>
      <color theme="1"/>
      <name val="Calibri"/>
      <family val="2"/>
      <scheme val="minor"/>
    </font>
    <font>
      <sz val="10"/>
      <color theme="0"/>
      <name val="Arial"/>
      <family val="2"/>
    </font>
    <font>
      <sz val="10"/>
      <color rgb="FFFF0000"/>
      <name val="Arial"/>
      <family val="2"/>
    </font>
    <font>
      <b/>
      <sz val="10"/>
      <color theme="1"/>
      <name val="Arial"/>
      <family val="2"/>
    </font>
    <font>
      <b/>
      <sz val="1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u/>
      <sz val="10"/>
      <color theme="1"/>
      <name val="Calibri"/>
      <family val="2"/>
      <scheme val="minor"/>
    </font>
    <font>
      <b/>
      <u/>
      <sz val="10"/>
      <name val="Calibri"/>
      <family val="2"/>
      <scheme val="minor"/>
    </font>
    <font>
      <sz val="10"/>
      <color theme="0"/>
      <name val="Calibri"/>
      <family val="2"/>
      <scheme val="minor"/>
    </font>
    <font>
      <sz val="10"/>
      <color rgb="FFFF0000"/>
      <name val="Calibri"/>
      <family val="2"/>
      <scheme val="minor"/>
    </font>
    <font>
      <b/>
      <sz val="11"/>
      <name val="Calibri"/>
      <family val="2"/>
      <scheme val="minor"/>
    </font>
    <font>
      <sz val="10"/>
      <color rgb="FF000000"/>
      <name val="Arial"/>
      <family val="2"/>
    </font>
    <font>
      <b/>
      <i/>
      <sz val="10"/>
      <color theme="1"/>
      <name val="Arial"/>
      <family val="2"/>
    </font>
    <font>
      <u/>
      <sz val="10"/>
      <name val="Calibri"/>
      <family val="2"/>
      <scheme val="minor"/>
    </font>
    <font>
      <b/>
      <i/>
      <sz val="10"/>
      <name val="Calibri"/>
      <family val="2"/>
      <scheme val="minor"/>
    </font>
    <font>
      <b/>
      <i/>
      <u/>
      <sz val="10"/>
      <name val="Calibri"/>
      <family val="2"/>
      <scheme val="minor"/>
    </font>
    <font>
      <b/>
      <i/>
      <u/>
      <sz val="10"/>
      <color theme="1"/>
      <name val="Calibri"/>
      <family val="2"/>
      <scheme val="minor"/>
    </font>
    <font>
      <i/>
      <u/>
      <sz val="10"/>
      <color theme="1"/>
      <name val="Calibri"/>
      <family val="2"/>
      <scheme val="minor"/>
    </font>
    <font>
      <sz val="10"/>
      <color theme="3"/>
      <name val="Calibri"/>
      <family val="2"/>
      <scheme val="minor"/>
    </font>
    <font>
      <sz val="11"/>
      <color theme="1"/>
      <name val="Arial"/>
      <family val="2"/>
    </font>
    <font>
      <b/>
      <sz val="11"/>
      <color theme="1"/>
      <name val="Arial"/>
      <family val="2"/>
    </font>
    <font>
      <b/>
      <vertAlign val="superscript"/>
      <sz val="11"/>
      <color theme="1"/>
      <name val="Arial"/>
      <family val="2"/>
    </font>
    <font>
      <b/>
      <i/>
      <sz val="11"/>
      <color theme="1"/>
      <name val="Arial"/>
      <family val="2"/>
    </font>
    <font>
      <sz val="11"/>
      <color rgb="FF000000"/>
      <name val="Arial"/>
      <family val="2"/>
    </font>
    <font>
      <b/>
      <u/>
      <sz val="11"/>
      <color theme="1"/>
      <name val="Arial"/>
      <family val="2"/>
    </font>
    <font>
      <sz val="11"/>
      <color theme="0"/>
      <name val="Arial"/>
      <family val="2"/>
    </font>
    <font>
      <sz val="11"/>
      <name val="Calibri"/>
      <family val="2"/>
      <scheme val="minor"/>
    </font>
    <font>
      <sz val="10"/>
      <color rgb="FF000000"/>
      <name val="Calibri"/>
      <family val="2"/>
      <scheme val="minor"/>
    </font>
    <font>
      <b/>
      <sz val="10"/>
      <color rgb="FF000000"/>
      <name val="Calibri"/>
      <family val="2"/>
      <scheme val="minor"/>
    </font>
    <font>
      <b/>
      <sz val="9"/>
      <color indexed="81"/>
      <name val="Tahoma"/>
      <family val="2"/>
    </font>
    <font>
      <sz val="9"/>
      <color indexed="81"/>
      <name val="Tahoma"/>
      <family val="2"/>
    </font>
    <font>
      <sz val="10"/>
      <name val="Verdana"/>
      <family val="2"/>
    </font>
    <font>
      <b/>
      <sz val="9"/>
      <name val="Arial"/>
      <family val="2"/>
    </font>
    <font>
      <b/>
      <vertAlign val="superscript"/>
      <sz val="9"/>
      <name val="Arial"/>
      <family val="2"/>
    </font>
    <font>
      <sz val="9"/>
      <name val="Arial"/>
      <family val="2"/>
    </font>
    <font>
      <vertAlign val="superscript"/>
      <sz val="9"/>
      <name val="Arial"/>
      <family val="2"/>
    </font>
    <font>
      <sz val="8"/>
      <color theme="1"/>
      <name val="Arial"/>
      <family val="2"/>
    </font>
    <font>
      <sz val="9"/>
      <color rgb="FF000000"/>
      <name val="Arial"/>
      <family val="2"/>
    </font>
    <font>
      <sz val="10"/>
      <name val="Times New Roman"/>
      <family val="1"/>
    </font>
    <font>
      <b/>
      <sz val="10"/>
      <color rgb="FF000000"/>
      <name val="Verdana"/>
      <family val="2"/>
    </font>
    <font>
      <sz val="10"/>
      <color rgb="FF000000"/>
      <name val="Verdana"/>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sz val="18"/>
      <color theme="3"/>
      <name val="Cambria"/>
      <family val="2"/>
      <scheme val="major"/>
    </font>
    <font>
      <b/>
      <sz val="11"/>
      <color indexed="8"/>
      <name val="Calibri"/>
      <family val="2"/>
    </font>
  </fonts>
  <fills count="48">
    <fill>
      <patternFill patternType="none"/>
    </fill>
    <fill>
      <patternFill patternType="gray125"/>
    </fill>
    <fill>
      <patternFill patternType="solid">
        <fgColor theme="0"/>
        <bgColor indexed="64"/>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tint="-4.9989318521683403E-2"/>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style="medium">
        <color rgb="FF218905"/>
      </right>
      <top/>
      <bottom/>
      <diagonal/>
    </border>
    <border>
      <left style="medium">
        <color rgb="FF218905"/>
      </left>
      <right/>
      <top/>
      <bottom/>
      <diagonal/>
    </border>
    <border>
      <left style="medium">
        <color indexed="64"/>
      </left>
      <right style="medium">
        <color indexed="64"/>
      </right>
      <top/>
      <bottom style="medium">
        <color indexed="64"/>
      </bottom>
      <diagonal/>
    </border>
    <border>
      <left/>
      <right/>
      <top/>
      <bottom style="medium">
        <color rgb="FF218905"/>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double">
        <color auto="1"/>
      </bottom>
      <diagonal/>
    </border>
    <border>
      <left/>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s>
  <cellStyleXfs count="203">
    <xf numFmtId="0" fontId="0" fillId="0" borderId="0"/>
    <xf numFmtId="0" fontId="4" fillId="0" borderId="0"/>
    <xf numFmtId="43" fontId="17"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xf numFmtId="0" fontId="6" fillId="0" borderId="0"/>
    <xf numFmtId="0" fontId="6" fillId="0" borderId="0"/>
    <xf numFmtId="4" fontId="19" fillId="3" borderId="9" applyNumberFormat="0" applyProtection="0">
      <alignment vertical="center"/>
    </xf>
    <xf numFmtId="4" fontId="20" fillId="3" borderId="9" applyNumberFormat="0" applyProtection="0">
      <alignment vertical="center"/>
    </xf>
    <xf numFmtId="4" fontId="19" fillId="3" borderId="9" applyNumberFormat="0" applyProtection="0">
      <alignment horizontal="left" vertical="center" indent="1"/>
    </xf>
    <xf numFmtId="0" fontId="19" fillId="3" borderId="9" applyNumberFormat="0" applyProtection="0">
      <alignment horizontal="left" vertical="top" indent="1"/>
    </xf>
    <xf numFmtId="4" fontId="19" fillId="4" borderId="0" applyNumberFormat="0" applyProtection="0">
      <alignment horizontal="left" vertical="center" indent="1"/>
    </xf>
    <xf numFmtId="4" fontId="21" fillId="5" borderId="9" applyNumberFormat="0" applyProtection="0">
      <alignment horizontal="right" vertical="center"/>
    </xf>
    <xf numFmtId="4" fontId="21" fillId="6" borderId="9" applyNumberFormat="0" applyProtection="0">
      <alignment horizontal="right" vertical="center"/>
    </xf>
    <xf numFmtId="4" fontId="21" fillId="7" borderId="9" applyNumberFormat="0" applyProtection="0">
      <alignment horizontal="right" vertical="center"/>
    </xf>
    <xf numFmtId="4" fontId="21" fillId="8" borderId="9" applyNumberFormat="0" applyProtection="0">
      <alignment horizontal="right" vertical="center"/>
    </xf>
    <xf numFmtId="4" fontId="21" fillId="9" borderId="9" applyNumberFormat="0" applyProtection="0">
      <alignment horizontal="right" vertical="center"/>
    </xf>
    <xf numFmtId="4" fontId="21" fillId="10" borderId="9" applyNumberFormat="0" applyProtection="0">
      <alignment horizontal="right" vertical="center"/>
    </xf>
    <xf numFmtId="4" fontId="21" fillId="11" borderId="9" applyNumberFormat="0" applyProtection="0">
      <alignment horizontal="right" vertical="center"/>
    </xf>
    <xf numFmtId="4" fontId="21" fillId="12" borderId="9" applyNumberFormat="0" applyProtection="0">
      <alignment horizontal="right" vertical="center"/>
    </xf>
    <xf numFmtId="4" fontId="21" fillId="13" borderId="9" applyNumberFormat="0" applyProtection="0">
      <alignment horizontal="right" vertical="center"/>
    </xf>
    <xf numFmtId="4" fontId="19" fillId="14" borderId="10" applyNumberFormat="0" applyProtection="0">
      <alignment horizontal="left" vertical="center" indent="1"/>
    </xf>
    <xf numFmtId="4" fontId="21" fillId="15" borderId="0" applyNumberFormat="0" applyProtection="0">
      <alignment horizontal="left" vertical="center" indent="1"/>
    </xf>
    <xf numFmtId="4" fontId="22" fillId="16" borderId="0" applyNumberFormat="0" applyProtection="0">
      <alignment horizontal="left" vertical="center" indent="1"/>
    </xf>
    <xf numFmtId="4" fontId="21" fillId="4" borderId="9" applyNumberFormat="0" applyProtection="0">
      <alignment horizontal="right" vertical="center"/>
    </xf>
    <xf numFmtId="4" fontId="21" fillId="15" borderId="0" applyNumberFormat="0" applyProtection="0">
      <alignment horizontal="left" vertical="center" indent="1"/>
    </xf>
    <xf numFmtId="4" fontId="21" fillId="4" borderId="0" applyNumberFormat="0" applyProtection="0">
      <alignment horizontal="left" vertical="center" indent="1"/>
    </xf>
    <xf numFmtId="0" fontId="6" fillId="16" borderId="9" applyNumberFormat="0" applyProtection="0">
      <alignment horizontal="left" vertical="center" indent="1"/>
    </xf>
    <xf numFmtId="0" fontId="6" fillId="16" borderId="9" applyNumberFormat="0" applyProtection="0">
      <alignment horizontal="left" vertical="top" indent="1"/>
    </xf>
    <xf numFmtId="0" fontId="6" fillId="4" borderId="9" applyNumberFormat="0" applyProtection="0">
      <alignment horizontal="left" vertical="center" indent="1"/>
    </xf>
    <xf numFmtId="0" fontId="6" fillId="4" borderId="9" applyNumberFormat="0" applyProtection="0">
      <alignment horizontal="left" vertical="top" indent="1"/>
    </xf>
    <xf numFmtId="0" fontId="6" fillId="17" borderId="9" applyNumberFormat="0" applyProtection="0">
      <alignment horizontal="left" vertical="center" indent="1"/>
    </xf>
    <xf numFmtId="0" fontId="6" fillId="17" borderId="9" applyNumberFormat="0" applyProtection="0">
      <alignment horizontal="left" vertical="top" indent="1"/>
    </xf>
    <xf numFmtId="0" fontId="6" fillId="15" borderId="9" applyNumberFormat="0" applyProtection="0">
      <alignment horizontal="left" vertical="center" indent="1"/>
    </xf>
    <xf numFmtId="0" fontId="6" fillId="15" borderId="9" applyNumberFormat="0" applyProtection="0">
      <alignment horizontal="left" vertical="top" indent="1"/>
    </xf>
    <xf numFmtId="0" fontId="6" fillId="18" borderId="11" applyNumberFormat="0">
      <protection locked="0"/>
    </xf>
    <xf numFmtId="4" fontId="21" fillId="19" borderId="9" applyNumberFormat="0" applyProtection="0">
      <alignment vertical="center"/>
    </xf>
    <xf numFmtId="4" fontId="23" fillId="19" borderId="9" applyNumberFormat="0" applyProtection="0">
      <alignment vertical="center"/>
    </xf>
    <xf numFmtId="4" fontId="21" fillId="19" borderId="9" applyNumberFormat="0" applyProtection="0">
      <alignment horizontal="left" vertical="center" indent="1"/>
    </xf>
    <xf numFmtId="0" fontId="21" fillId="19" borderId="9" applyNumberFormat="0" applyProtection="0">
      <alignment horizontal="left" vertical="top" indent="1"/>
    </xf>
    <xf numFmtId="4" fontId="21" fillId="15" borderId="9" applyNumberFormat="0" applyProtection="0">
      <alignment horizontal="right" vertical="center"/>
    </xf>
    <xf numFmtId="4" fontId="23" fillId="15" borderId="9" applyNumberFormat="0" applyProtection="0">
      <alignment horizontal="right" vertical="center"/>
    </xf>
    <xf numFmtId="4" fontId="21" fillId="4" borderId="9" applyNumberFormat="0" applyProtection="0">
      <alignment horizontal="left" vertical="center" indent="1"/>
    </xf>
    <xf numFmtId="0" fontId="21" fillId="4" borderId="9" applyNumberFormat="0" applyProtection="0">
      <alignment horizontal="left" vertical="top" indent="1"/>
    </xf>
    <xf numFmtId="4" fontId="24" fillId="20" borderId="0" applyNumberFormat="0" applyProtection="0">
      <alignment horizontal="left" vertical="center" indent="1"/>
    </xf>
    <xf numFmtId="4" fontId="25" fillId="15" borderId="9" applyNumberFormat="0" applyProtection="0">
      <alignment horizontal="right" vertical="center"/>
    </xf>
    <xf numFmtId="0" fontId="26" fillId="0" borderId="0" applyNumberForma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6" fillId="0" borderId="0"/>
    <xf numFmtId="43" fontId="6" fillId="0" borderId="0" applyFont="0" applyFill="0" applyBorder="0" applyAlignment="0" applyProtection="0"/>
    <xf numFmtId="0" fontId="2" fillId="0" borderId="0"/>
    <xf numFmtId="9" fontId="6" fillId="0" borderId="0" applyFont="0" applyFill="0" applyBorder="0" applyAlignment="0" applyProtection="0"/>
    <xf numFmtId="0" fontId="92" fillId="0" borderId="0"/>
    <xf numFmtId="0" fontId="1" fillId="0" borderId="0"/>
    <xf numFmtId="0" fontId="6" fillId="0" borderId="0"/>
    <xf numFmtId="0" fontId="1" fillId="0" borderId="0"/>
    <xf numFmtId="0" fontId="6"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93" fillId="42" borderId="0" applyNumberFormat="0" applyBorder="0" applyAlignment="0" applyProtection="0"/>
    <xf numFmtId="0" fontId="82" fillId="23" borderId="0" applyNumberFormat="0" applyBorder="0" applyAlignment="0" applyProtection="0"/>
    <xf numFmtId="0" fontId="93" fillId="42" borderId="0" applyNumberFormat="0" applyBorder="0" applyAlignment="0" applyProtection="0"/>
    <xf numFmtId="0" fontId="94" fillId="43" borderId="65" applyNumberFormat="0" applyAlignment="0" applyProtection="0"/>
    <xf numFmtId="0" fontId="87" fillId="27" borderId="59" applyNumberFormat="0" applyAlignment="0" applyProtection="0"/>
    <xf numFmtId="0" fontId="94" fillId="43" borderId="65" applyNumberFormat="0" applyAlignment="0" applyProtection="0"/>
    <xf numFmtId="0" fontId="95" fillId="44" borderId="66" applyNumberFormat="0" applyAlignment="0" applyProtection="0"/>
    <xf numFmtId="0" fontId="89" fillId="28" borderId="62" applyNumberFormat="0" applyAlignment="0" applyProtection="0"/>
    <xf numFmtId="0" fontId="95" fillId="44" borderId="66" applyNumberFormat="0" applyAlignment="0" applyProtection="0"/>
    <xf numFmtId="0" fontId="96" fillId="0" borderId="67" applyNumberFormat="0" applyFill="0" applyAlignment="0" applyProtection="0"/>
    <xf numFmtId="0" fontId="88" fillId="0" borderId="61" applyNumberFormat="0" applyFill="0" applyAlignment="0" applyProtection="0"/>
    <xf numFmtId="0" fontId="96" fillId="0" borderId="67" applyNumberFormat="0" applyFill="0" applyAlignment="0" applyProtection="0"/>
    <xf numFmtId="0" fontId="97" fillId="0" borderId="0" applyNumberFormat="0" applyFill="0" applyBorder="0" applyAlignment="0" applyProtection="0"/>
    <xf numFmtId="0" fontId="81" fillId="0" borderId="0" applyNumberFormat="0" applyFill="0" applyBorder="0" applyAlignment="0" applyProtection="0"/>
    <xf numFmtId="0" fontId="97" fillId="0" borderId="0" applyNumberFormat="0" applyFill="0" applyBorder="0" applyAlignment="0" applyProtection="0"/>
    <xf numFmtId="0" fontId="98" fillId="45" borderId="65" applyNumberFormat="0" applyAlignment="0" applyProtection="0"/>
    <xf numFmtId="0" fontId="85" fillId="26" borderId="59" applyNumberFormat="0" applyAlignment="0" applyProtection="0"/>
    <xf numFmtId="0" fontId="98" fillId="45" borderId="65" applyNumberFormat="0" applyAlignment="0" applyProtection="0"/>
    <xf numFmtId="0" fontId="99" fillId="46" borderId="0" applyNumberFormat="0" applyBorder="0" applyAlignment="0" applyProtection="0"/>
    <xf numFmtId="0" fontId="83" fillId="24" borderId="0" applyNumberFormat="0" applyBorder="0" applyAlignment="0" applyProtection="0"/>
    <xf numFmtId="0" fontId="99" fillId="46" borderId="0" applyNumberFormat="0" applyBorder="0" applyAlignment="0" applyProtection="0"/>
    <xf numFmtId="0" fontId="100" fillId="45" borderId="0" applyNumberFormat="0" applyBorder="0" applyAlignment="0" applyProtection="0"/>
    <xf numFmtId="0" fontId="84" fillId="25" borderId="0" applyNumberFormat="0" applyBorder="0" applyAlignment="0" applyProtection="0"/>
    <xf numFmtId="0" fontId="100"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47" borderId="68" applyNumberFormat="0" applyFont="0" applyAlignment="0" applyProtection="0"/>
    <xf numFmtId="0" fontId="1" fillId="29" borderId="63" applyNumberFormat="0" applyFont="0" applyAlignment="0" applyProtection="0"/>
    <xf numFmtId="0" fontId="1" fillId="29" borderId="63" applyNumberFormat="0" applyFont="0" applyAlignment="0" applyProtection="0"/>
    <xf numFmtId="0" fontId="1" fillId="29" borderId="63" applyNumberFormat="0" applyFont="0" applyAlignment="0" applyProtection="0"/>
    <xf numFmtId="0" fontId="1" fillId="29" borderId="63" applyNumberFormat="0" applyFont="0" applyAlignment="0" applyProtection="0"/>
    <xf numFmtId="0" fontId="6" fillId="47" borderId="68" applyNumberFormat="0" applyFont="0" applyAlignment="0" applyProtection="0"/>
    <xf numFmtId="0" fontId="1" fillId="29" borderId="63" applyNumberFormat="0" applyFont="0" applyAlignment="0" applyProtection="0"/>
    <xf numFmtId="0" fontId="1" fillId="29" borderId="63" applyNumberFormat="0" applyFont="0" applyAlignment="0" applyProtection="0"/>
    <xf numFmtId="0" fontId="101" fillId="43" borderId="69" applyNumberFormat="0" applyAlignment="0" applyProtection="0"/>
    <xf numFmtId="0" fontId="86" fillId="27" borderId="60" applyNumberFormat="0" applyAlignment="0" applyProtection="0"/>
    <xf numFmtId="0" fontId="101" fillId="43" borderId="69" applyNumberFormat="0" applyAlignment="0" applyProtection="0"/>
    <xf numFmtId="4" fontId="17" fillId="15" borderId="0" applyNumberFormat="0" applyProtection="0">
      <alignment horizontal="left" vertical="center" indent="1"/>
    </xf>
    <xf numFmtId="4" fontId="17" fillId="15" borderId="0" applyNumberFormat="0" applyProtection="0">
      <alignment horizontal="left" vertical="center" indent="1"/>
    </xf>
    <xf numFmtId="4" fontId="17" fillId="4" borderId="0" applyNumberFormat="0" applyProtection="0">
      <alignment horizontal="left" vertical="center" indent="1"/>
    </xf>
    <xf numFmtId="4" fontId="17" fillId="4" borderId="0" applyNumberFormat="0" applyProtection="0">
      <alignment horizontal="left" vertical="center" indent="1"/>
    </xf>
    <xf numFmtId="0" fontId="102" fillId="0" borderId="0" applyNumberFormat="0" applyFill="0" applyBorder="0" applyAlignment="0" applyProtection="0"/>
    <xf numFmtId="0" fontId="90"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91" fillId="0" borderId="0" applyNumberFormat="0" applyFill="0" applyBorder="0" applyAlignment="0" applyProtection="0"/>
    <xf numFmtId="0" fontId="103" fillId="0" borderId="0" applyNumberFormat="0" applyFill="0" applyBorder="0" applyAlignment="0" applyProtection="0"/>
    <xf numFmtId="0" fontId="104" fillId="0" borderId="70" applyNumberFormat="0" applyFill="0" applyAlignment="0" applyProtection="0"/>
    <xf numFmtId="0" fontId="79" fillId="0" borderId="56" applyNumberFormat="0" applyFill="0" applyAlignment="0" applyProtection="0"/>
    <xf numFmtId="0" fontId="104" fillId="0" borderId="70" applyNumberFormat="0" applyFill="0" applyAlignment="0" applyProtection="0"/>
    <xf numFmtId="0" fontId="105" fillId="0" borderId="71" applyNumberFormat="0" applyFill="0" applyAlignment="0" applyProtection="0"/>
    <xf numFmtId="0" fontId="80" fillId="0" borderId="57" applyNumberFormat="0" applyFill="0" applyAlignment="0" applyProtection="0"/>
    <xf numFmtId="0" fontId="105" fillId="0" borderId="71" applyNumberFormat="0" applyFill="0" applyAlignment="0" applyProtection="0"/>
    <xf numFmtId="0" fontId="97" fillId="0" borderId="72" applyNumberFormat="0" applyFill="0" applyAlignment="0" applyProtection="0"/>
    <xf numFmtId="0" fontId="81" fillId="0" borderId="58" applyNumberFormat="0" applyFill="0" applyAlignment="0" applyProtection="0"/>
    <xf numFmtId="0" fontId="97" fillId="0" borderId="72" applyNumberFormat="0" applyFill="0" applyAlignment="0" applyProtection="0"/>
    <xf numFmtId="0" fontId="106" fillId="0" borderId="0" applyNumberFormat="0" applyFill="0" applyBorder="0" applyAlignment="0" applyProtection="0"/>
    <xf numFmtId="0" fontId="107" fillId="0" borderId="73" applyNumberFormat="0" applyFill="0" applyAlignment="0" applyProtection="0"/>
    <xf numFmtId="0" fontId="27" fillId="0" borderId="64" applyNumberFormat="0" applyFill="0" applyAlignment="0" applyProtection="0"/>
    <xf numFmtId="0" fontId="107" fillId="0" borderId="73" applyNumberFormat="0" applyFill="0" applyAlignment="0" applyProtection="0"/>
    <xf numFmtId="0" fontId="1" fillId="0" borderId="0"/>
    <xf numFmtId="0" fontId="1" fillId="0" borderId="0"/>
    <xf numFmtId="0" fontId="1" fillId="0" borderId="0"/>
    <xf numFmtId="0" fontId="1" fillId="0" borderId="0"/>
  </cellStyleXfs>
  <cellXfs count="772">
    <xf numFmtId="0" fontId="0" fillId="0" borderId="0" xfId="0"/>
    <xf numFmtId="0" fontId="8" fillId="0" borderId="1" xfId="1" applyFont="1" applyBorder="1" applyAlignment="1">
      <alignment horizontal="left" vertical="center" wrapText="1"/>
    </xf>
    <xf numFmtId="0" fontId="8" fillId="0" borderId="2" xfId="1" applyFont="1" applyFill="1" applyBorder="1" applyAlignment="1">
      <alignment horizontal="center" vertical="top" wrapText="1"/>
    </xf>
    <xf numFmtId="0" fontId="8" fillId="0" borderId="2" xfId="1" applyFont="1" applyFill="1" applyBorder="1" applyAlignment="1">
      <alignment horizontal="center" vertical="center" wrapText="1"/>
    </xf>
    <xf numFmtId="0" fontId="8" fillId="0" borderId="2" xfId="1" applyFont="1" applyFill="1" applyBorder="1" applyAlignment="1">
      <alignment horizontal="left" vertical="center" wrapText="1"/>
    </xf>
    <xf numFmtId="0" fontId="8" fillId="0" borderId="3" xfId="1" applyFont="1" applyFill="1" applyBorder="1" applyAlignment="1">
      <alignment horizontal="center" vertical="top" wrapText="1"/>
    </xf>
    <xf numFmtId="0" fontId="9" fillId="0" borderId="4" xfId="1" applyFont="1" applyBorder="1" applyAlignment="1">
      <alignment horizontal="justify" vertical="center" wrapText="1"/>
    </xf>
    <xf numFmtId="0" fontId="10" fillId="0" borderId="0" xfId="0" applyFont="1" applyBorder="1" applyAlignment="1">
      <alignment vertical="top"/>
    </xf>
    <xf numFmtId="0" fontId="9" fillId="0" borderId="0" xfId="1" applyFont="1" applyBorder="1" applyAlignment="1">
      <alignment horizontal="justify" vertical="center" wrapText="1"/>
    </xf>
    <xf numFmtId="0" fontId="9" fillId="0" borderId="0" xfId="1" applyFont="1" applyFill="1" applyBorder="1" applyAlignment="1">
      <alignment horizontal="justify" vertical="center" wrapText="1"/>
    </xf>
    <xf numFmtId="0" fontId="10" fillId="0" borderId="5" xfId="0" applyFont="1" applyBorder="1" applyAlignment="1">
      <alignment vertical="top"/>
    </xf>
    <xf numFmtId="0" fontId="0" fillId="0" borderId="0" xfId="0" applyBorder="1"/>
    <xf numFmtId="0" fontId="8" fillId="0" borderId="4" xfId="1" applyFont="1" applyFill="1" applyBorder="1" applyAlignment="1">
      <alignment horizontal="justify" vertical="center" wrapText="1"/>
    </xf>
    <xf numFmtId="0" fontId="8" fillId="0" borderId="0" xfId="1" applyFont="1" applyFill="1" applyBorder="1" applyAlignment="1">
      <alignment horizontal="justify" vertical="top" wrapText="1"/>
    </xf>
    <xf numFmtId="0" fontId="11" fillId="0" borderId="0" xfId="1" applyFont="1" applyFill="1" applyBorder="1" applyAlignment="1">
      <alignment horizontal="justify" vertical="top" wrapText="1"/>
    </xf>
    <xf numFmtId="0" fontId="11" fillId="0" borderId="0" xfId="1" applyFont="1" applyFill="1" applyBorder="1" applyAlignment="1">
      <alignment horizontal="justify" vertical="center" wrapText="1"/>
    </xf>
    <xf numFmtId="0" fontId="8" fillId="0" borderId="0" xfId="1" applyFont="1" applyFill="1" applyBorder="1" applyAlignment="1">
      <alignment horizontal="justify" vertical="center" wrapText="1"/>
    </xf>
    <xf numFmtId="0" fontId="11" fillId="0" borderId="5" xfId="1" applyFont="1" applyFill="1" applyBorder="1" applyAlignment="1">
      <alignment horizontal="justify" vertical="top" wrapText="1"/>
    </xf>
    <xf numFmtId="0" fontId="12" fillId="0" borderId="4" xfId="1" applyFont="1" applyFill="1" applyBorder="1" applyAlignment="1">
      <alignment horizontal="left" vertical="center" wrapText="1"/>
    </xf>
    <xf numFmtId="3" fontId="13" fillId="0" borderId="0" xfId="0" applyNumberFormat="1" applyFont="1" applyBorder="1" applyAlignment="1">
      <alignment horizontal="right" vertical="top"/>
    </xf>
    <xf numFmtId="4" fontId="0" fillId="0" borderId="0" xfId="0" applyNumberFormat="1" applyFont="1" applyFill="1" applyBorder="1"/>
    <xf numFmtId="0" fontId="12" fillId="0" borderId="0" xfId="1" applyFont="1" applyFill="1" applyBorder="1" applyAlignment="1">
      <alignment horizontal="justify" vertical="center" wrapText="1"/>
    </xf>
    <xf numFmtId="3" fontId="13" fillId="0" borderId="5" xfId="0" applyNumberFormat="1" applyFont="1" applyBorder="1" applyAlignment="1">
      <alignment horizontal="right" vertical="top"/>
    </xf>
    <xf numFmtId="0" fontId="12" fillId="0" borderId="4" xfId="1" applyFont="1" applyFill="1" applyBorder="1" applyAlignment="1">
      <alignment horizontal="justify" vertical="center" wrapText="1"/>
    </xf>
    <xf numFmtId="4" fontId="0" fillId="0" borderId="0" xfId="0" applyNumberFormat="1" applyFont="1" applyFill="1" applyBorder="1" applyAlignment="1">
      <alignment vertical="top"/>
    </xf>
    <xf numFmtId="0" fontId="11" fillId="0" borderId="4" xfId="1" applyFont="1" applyFill="1" applyBorder="1" applyAlignment="1">
      <alignment horizontal="justify" vertical="center" wrapText="1"/>
    </xf>
    <xf numFmtId="4" fontId="13" fillId="0" borderId="0" xfId="0" applyNumberFormat="1" applyFont="1" applyBorder="1" applyAlignment="1">
      <alignment vertical="top"/>
    </xf>
    <xf numFmtId="0" fontId="11" fillId="0" borderId="5" xfId="1" applyFont="1" applyFill="1" applyBorder="1" applyAlignment="1">
      <alignment horizontal="center" vertical="top" wrapText="1"/>
    </xf>
    <xf numFmtId="3" fontId="14" fillId="0" borderId="0" xfId="0" applyNumberFormat="1" applyFont="1" applyFill="1" applyBorder="1" applyAlignment="1">
      <alignment vertical="top"/>
    </xf>
    <xf numFmtId="3" fontId="14" fillId="0" borderId="0" xfId="0" applyNumberFormat="1" applyFont="1" applyBorder="1" applyAlignment="1">
      <alignment vertical="top"/>
    </xf>
    <xf numFmtId="3" fontId="14" fillId="0" borderId="5" xfId="0" applyNumberFormat="1" applyFont="1" applyFill="1" applyBorder="1" applyAlignment="1">
      <alignment vertical="top"/>
    </xf>
    <xf numFmtId="3" fontId="0" fillId="0" borderId="0" xfId="0" applyNumberFormat="1" applyFont="1" applyFill="1" applyBorder="1" applyAlignment="1">
      <alignment vertical="top"/>
    </xf>
    <xf numFmtId="3" fontId="8" fillId="0" borderId="5" xfId="1" applyNumberFormat="1" applyFont="1" applyFill="1" applyBorder="1" applyAlignment="1">
      <alignment horizontal="center" vertical="top" wrapText="1"/>
    </xf>
    <xf numFmtId="3" fontId="0" fillId="0" borderId="0" xfId="0" applyNumberFormat="1" applyFont="1" applyBorder="1" applyAlignment="1">
      <alignment vertical="top"/>
    </xf>
    <xf numFmtId="3" fontId="0" fillId="0" borderId="5" xfId="0" applyNumberFormat="1" applyFont="1" applyBorder="1" applyAlignment="1">
      <alignment vertical="top"/>
    </xf>
    <xf numFmtId="3" fontId="14" fillId="0" borderId="5" xfId="0" applyNumberFormat="1" applyFont="1" applyBorder="1" applyAlignment="1">
      <alignment vertical="top"/>
    </xf>
    <xf numFmtId="3" fontId="0" fillId="0" borderId="0" xfId="0" applyNumberFormat="1"/>
    <xf numFmtId="0" fontId="13" fillId="0" borderId="0" xfId="0" applyFont="1" applyBorder="1" applyAlignment="1">
      <alignment horizontal="right" vertical="top"/>
    </xf>
    <xf numFmtId="3" fontId="11" fillId="0" borderId="5" xfId="1" applyNumberFormat="1" applyFont="1" applyFill="1" applyBorder="1" applyAlignment="1">
      <alignment horizontal="justify" vertical="top" wrapText="1"/>
    </xf>
    <xf numFmtId="3" fontId="11" fillId="0" borderId="5" xfId="1" applyNumberFormat="1" applyFont="1" applyFill="1" applyBorder="1" applyAlignment="1">
      <alignment horizontal="center" vertical="top" wrapText="1"/>
    </xf>
    <xf numFmtId="0" fontId="13" fillId="0" borderId="0" xfId="0" applyFont="1" applyBorder="1" applyAlignment="1">
      <alignment vertical="top"/>
    </xf>
    <xf numFmtId="0" fontId="0" fillId="0" borderId="0" xfId="0" applyBorder="1" applyAlignment="1">
      <alignment vertical="top"/>
    </xf>
    <xf numFmtId="0" fontId="0" fillId="0" borderId="5" xfId="0" applyBorder="1" applyAlignment="1">
      <alignment vertical="top"/>
    </xf>
    <xf numFmtId="0" fontId="11" fillId="0" borderId="6" xfId="1" applyFont="1" applyFill="1" applyBorder="1" applyAlignment="1">
      <alignment horizontal="left" vertical="center" wrapText="1"/>
    </xf>
    <xf numFmtId="0" fontId="11" fillId="0" borderId="7" xfId="1" applyFont="1" applyFill="1" applyBorder="1" applyAlignment="1">
      <alignment horizontal="justify" vertical="top" wrapText="1"/>
    </xf>
    <xf numFmtId="0" fontId="11" fillId="0" borderId="7" xfId="1" applyFont="1" applyFill="1" applyBorder="1" applyAlignment="1">
      <alignment horizontal="justify" vertical="center" wrapText="1"/>
    </xf>
    <xf numFmtId="0" fontId="15" fillId="0" borderId="7" xfId="1" applyFont="1" applyFill="1" applyBorder="1" applyAlignment="1">
      <alignment horizontal="justify" vertical="center" wrapText="1"/>
    </xf>
    <xf numFmtId="0" fontId="15" fillId="0" borderId="7" xfId="1" applyFont="1" applyFill="1" applyBorder="1" applyAlignment="1">
      <alignment horizontal="justify" vertical="top" wrapText="1"/>
    </xf>
    <xf numFmtId="0" fontId="15" fillId="0" borderId="8" xfId="1" applyFont="1" applyFill="1" applyBorder="1" applyAlignment="1">
      <alignment horizontal="justify" vertical="top" wrapText="1"/>
    </xf>
    <xf numFmtId="0" fontId="0" fillId="2" borderId="0" xfId="0" applyFill="1"/>
    <xf numFmtId="0" fontId="0" fillId="2" borderId="0" xfId="0" applyFill="1" applyAlignment="1">
      <alignment vertical="top"/>
    </xf>
    <xf numFmtId="0" fontId="0" fillId="0" borderId="0" xfId="0" applyAlignment="1">
      <alignment vertical="top"/>
    </xf>
    <xf numFmtId="4" fontId="0" fillId="0" borderId="0" xfId="0" applyNumberFormat="1"/>
    <xf numFmtId="0" fontId="0" fillId="0" borderId="0" xfId="0" applyAlignment="1">
      <alignment wrapText="1"/>
    </xf>
    <xf numFmtId="0" fontId="0" fillId="0" borderId="8" xfId="0" applyBorder="1"/>
    <xf numFmtId="0" fontId="0" fillId="0" borderId="7" xfId="0" applyBorder="1"/>
    <xf numFmtId="4" fontId="0" fillId="0" borderId="7" xfId="0" applyNumberFormat="1" applyBorder="1"/>
    <xf numFmtId="0" fontId="0" fillId="0" borderId="6" xfId="0" applyBorder="1"/>
    <xf numFmtId="0" fontId="0" fillId="0" borderId="5" xfId="0" applyBorder="1"/>
    <xf numFmtId="3" fontId="28" fillId="0" borderId="0" xfId="0" applyNumberFormat="1" applyFont="1" applyBorder="1"/>
    <xf numFmtId="0" fontId="27" fillId="0" borderId="0" xfId="0" applyFont="1" applyBorder="1"/>
    <xf numFmtId="0" fontId="27" fillId="0" borderId="0" xfId="0" applyFont="1" applyFill="1" applyBorder="1" applyAlignment="1">
      <alignment wrapText="1"/>
    </xf>
    <xf numFmtId="0" fontId="0" fillId="0" borderId="0" xfId="0" applyFill="1" applyBorder="1"/>
    <xf numFmtId="4" fontId="0" fillId="0" borderId="0" xfId="0" applyNumberFormat="1" applyBorder="1"/>
    <xf numFmtId="4" fontId="0" fillId="0" borderId="0" xfId="0" applyNumberFormat="1" applyFill="1" applyBorder="1"/>
    <xf numFmtId="0" fontId="0" fillId="0" borderId="0" xfId="0" applyBorder="1" applyAlignment="1">
      <alignment wrapText="1"/>
    </xf>
    <xf numFmtId="0" fontId="0" fillId="0" borderId="4" xfId="0" applyFill="1" applyBorder="1"/>
    <xf numFmtId="3" fontId="0" fillId="0" borderId="0" xfId="0" applyNumberFormat="1" applyBorder="1"/>
    <xf numFmtId="0" fontId="0" fillId="0" borderId="0" xfId="0" applyFill="1" applyBorder="1" applyAlignment="1">
      <alignment wrapText="1"/>
    </xf>
    <xf numFmtId="4" fontId="14" fillId="0" borderId="0" xfId="0" applyNumberFormat="1" applyFont="1" applyBorder="1"/>
    <xf numFmtId="4" fontId="14" fillId="0" borderId="0" xfId="0" applyNumberFormat="1" applyFont="1" applyFill="1" applyBorder="1"/>
    <xf numFmtId="0" fontId="29" fillId="0" borderId="0" xfId="0" applyFont="1" applyFill="1" applyBorder="1" applyAlignment="1">
      <alignment wrapText="1"/>
    </xf>
    <xf numFmtId="0" fontId="14" fillId="0" borderId="0" xfId="0" applyFont="1" applyFill="1" applyBorder="1"/>
    <xf numFmtId="4" fontId="30" fillId="0" borderId="0" xfId="0" applyNumberFormat="1" applyFont="1" applyBorder="1"/>
    <xf numFmtId="0" fontId="31" fillId="0" borderId="0" xfId="0" applyFont="1" applyFill="1" applyBorder="1"/>
    <xf numFmtId="0" fontId="31" fillId="0" borderId="0" xfId="0" applyFont="1" applyFill="1" applyBorder="1" applyAlignment="1">
      <alignment wrapText="1"/>
    </xf>
    <xf numFmtId="3" fontId="14" fillId="0" borderId="0" xfId="0" applyNumberFormat="1" applyFont="1" applyBorder="1"/>
    <xf numFmtId="0" fontId="14" fillId="0" borderId="0" xfId="0" applyFont="1" applyFill="1" applyBorder="1" applyAlignment="1"/>
    <xf numFmtId="0" fontId="32" fillId="0" borderId="0" xfId="0" applyFont="1" applyAlignment="1">
      <alignment vertical="center"/>
    </xf>
    <xf numFmtId="1" fontId="6" fillId="0" borderId="0" xfId="0" applyNumberFormat="1" applyFont="1" applyAlignment="1">
      <alignment horizontal="right" vertical="center"/>
    </xf>
    <xf numFmtId="3" fontId="6" fillId="0" borderId="0" xfId="0" applyNumberFormat="1" applyFont="1" applyAlignment="1">
      <alignment horizontal="right" vertical="center"/>
    </xf>
    <xf numFmtId="0" fontId="0" fillId="0" borderId="4" xfId="0" applyBorder="1"/>
    <xf numFmtId="0" fontId="33" fillId="0" borderId="0" xfId="0" applyFont="1" applyFill="1" applyBorder="1"/>
    <xf numFmtId="0" fontId="27" fillId="0" borderId="4" xfId="0" applyFont="1" applyFill="1" applyBorder="1"/>
    <xf numFmtId="3" fontId="27" fillId="0" borderId="0" xfId="0" applyNumberFormat="1" applyFont="1" applyBorder="1"/>
    <xf numFmtId="0" fontId="27" fillId="0" borderId="0" xfId="0" applyFont="1" applyFill="1" applyBorder="1"/>
    <xf numFmtId="0" fontId="29" fillId="0" borderId="4" xfId="0" applyFont="1" applyFill="1" applyBorder="1"/>
    <xf numFmtId="3" fontId="29" fillId="0" borderId="0" xfId="0" applyNumberFormat="1" applyFont="1" applyBorder="1"/>
    <xf numFmtId="0" fontId="29" fillId="0" borderId="0" xfId="0" applyFont="1" applyFill="1" applyBorder="1"/>
    <xf numFmtId="0" fontId="14" fillId="0" borderId="4" xfId="0" applyFont="1" applyFill="1" applyBorder="1"/>
    <xf numFmtId="0" fontId="14" fillId="0" borderId="0" xfId="0" applyFont="1" applyBorder="1"/>
    <xf numFmtId="3" fontId="0" fillId="0" borderId="0" xfId="0" applyNumberFormat="1" applyFont="1" applyBorder="1"/>
    <xf numFmtId="0" fontId="0" fillId="0" borderId="0" xfId="0" applyBorder="1" applyAlignment="1">
      <alignment vertical="top" wrapText="1"/>
    </xf>
    <xf numFmtId="0" fontId="6" fillId="0" borderId="0" xfId="0" applyFont="1" applyAlignment="1">
      <alignment horizontal="right" vertical="center"/>
    </xf>
    <xf numFmtId="3" fontId="6" fillId="0" borderId="0" xfId="0" applyNumberFormat="1" applyFont="1" applyAlignment="1">
      <alignment horizontal="right" vertical="top"/>
    </xf>
    <xf numFmtId="0" fontId="0" fillId="0" borderId="0" xfId="0" applyFont="1"/>
    <xf numFmtId="0" fontId="0" fillId="0" borderId="5" xfId="0" applyFont="1" applyBorder="1"/>
    <xf numFmtId="0" fontId="0" fillId="0" borderId="0" xfId="0" applyFont="1" applyBorder="1"/>
    <xf numFmtId="0" fontId="0" fillId="0" borderId="0" xfId="0" applyFont="1" applyFill="1" applyBorder="1" applyAlignment="1">
      <alignment wrapText="1"/>
    </xf>
    <xf numFmtId="0" fontId="0" fillId="0" borderId="0" xfId="0" applyFont="1" applyBorder="1" applyAlignment="1">
      <alignment wrapText="1"/>
    </xf>
    <xf numFmtId="0" fontId="6" fillId="0" borderId="0" xfId="0" applyFont="1" applyAlignment="1">
      <alignment horizontal="right" vertical="top"/>
    </xf>
    <xf numFmtId="0" fontId="34" fillId="0" borderId="0" xfId="0" applyFont="1" applyBorder="1"/>
    <xf numFmtId="4" fontId="34" fillId="0" borderId="0" xfId="0" applyNumberFormat="1" applyFont="1" applyBorder="1"/>
    <xf numFmtId="0" fontId="34" fillId="0" borderId="0" xfId="0" applyFont="1" applyBorder="1" applyAlignment="1">
      <alignment wrapText="1"/>
    </xf>
    <xf numFmtId="0" fontId="29" fillId="0" borderId="4" xfId="0" applyFont="1" applyBorder="1"/>
    <xf numFmtId="0" fontId="29" fillId="0" borderId="0" xfId="0" applyFont="1" applyBorder="1" applyAlignment="1">
      <alignment horizontal="center" vertical="center"/>
    </xf>
    <xf numFmtId="0" fontId="29" fillId="0" borderId="0" xfId="0" applyNumberFormat="1" applyFont="1" applyBorder="1" applyAlignment="1">
      <alignment horizontal="center" vertical="center"/>
    </xf>
    <xf numFmtId="0" fontId="27" fillId="0" borderId="4" xfId="0" applyFont="1" applyBorder="1"/>
    <xf numFmtId="0" fontId="0" fillId="0" borderId="3" xfId="0" applyBorder="1"/>
    <xf numFmtId="0" fontId="0" fillId="0" borderId="2" xfId="0" applyBorder="1"/>
    <xf numFmtId="4" fontId="0" fillId="0" borderId="2" xfId="0" applyNumberFormat="1" applyBorder="1"/>
    <xf numFmtId="3" fontId="0" fillId="0" borderId="2" xfId="0" applyNumberFormat="1" applyBorder="1"/>
    <xf numFmtId="0" fontId="0" fillId="0" borderId="1" xfId="0" applyBorder="1"/>
    <xf numFmtId="0" fontId="37" fillId="0" borderId="0" xfId="0" applyFont="1"/>
    <xf numFmtId="0" fontId="37" fillId="0" borderId="0" xfId="0" quotePrefix="1" applyFont="1" applyAlignment="1"/>
    <xf numFmtId="2" fontId="37" fillId="0" borderId="0" xfId="0" applyNumberFormat="1" applyFont="1"/>
    <xf numFmtId="14" fontId="37" fillId="0" borderId="0" xfId="0" applyNumberFormat="1" applyFont="1"/>
    <xf numFmtId="4" fontId="37" fillId="0" borderId="0" xfId="0" applyNumberFormat="1" applyFont="1"/>
    <xf numFmtId="0" fontId="37" fillId="2" borderId="0" xfId="0" applyFont="1" applyFill="1"/>
    <xf numFmtId="0" fontId="37" fillId="0" borderId="0" xfId="0" quotePrefix="1" applyNumberFormat="1" applyFont="1" applyAlignment="1"/>
    <xf numFmtId="0" fontId="38" fillId="0" borderId="0" xfId="0" applyFont="1"/>
    <xf numFmtId="0" fontId="38" fillId="0" borderId="0" xfId="0" quotePrefix="1" applyFont="1" applyAlignment="1"/>
    <xf numFmtId="2" fontId="38" fillId="0" borderId="0" xfId="0" applyNumberFormat="1" applyFont="1"/>
    <xf numFmtId="14" fontId="38" fillId="0" borderId="0" xfId="0" applyNumberFormat="1" applyFont="1"/>
    <xf numFmtId="4" fontId="38" fillId="0" borderId="0" xfId="0" applyNumberFormat="1" applyFont="1"/>
    <xf numFmtId="0" fontId="38" fillId="2" borderId="0" xfId="0" applyFont="1" applyFill="1"/>
    <xf numFmtId="0" fontId="38" fillId="0" borderId="0" xfId="0" quotePrefix="1" applyNumberFormat="1" applyFont="1" applyAlignment="1"/>
    <xf numFmtId="0" fontId="13" fillId="0" borderId="0" xfId="0" applyFont="1"/>
    <xf numFmtId="0" fontId="13" fillId="0" borderId="0" xfId="0" applyFont="1" applyFill="1"/>
    <xf numFmtId="4" fontId="13" fillId="0" borderId="0" xfId="0" applyNumberFormat="1" applyFont="1"/>
    <xf numFmtId="0" fontId="13" fillId="0" borderId="8" xfId="0" applyFont="1" applyBorder="1"/>
    <xf numFmtId="4" fontId="41" fillId="0" borderId="7" xfId="52" applyNumberFormat="1" applyFont="1" applyBorder="1"/>
    <xf numFmtId="0" fontId="13" fillId="0" borderId="7" xfId="52" applyFont="1" applyBorder="1"/>
    <xf numFmtId="0" fontId="41" fillId="0" borderId="7" xfId="52" applyFont="1" applyBorder="1"/>
    <xf numFmtId="0" fontId="41" fillId="0" borderId="6" xfId="52" applyFont="1" applyBorder="1"/>
    <xf numFmtId="0" fontId="13" fillId="0" borderId="5" xfId="0" applyFont="1" applyBorder="1"/>
    <xf numFmtId="3" fontId="40" fillId="0" borderId="0" xfId="51" applyNumberFormat="1" applyFont="1" applyBorder="1"/>
    <xf numFmtId="0" fontId="41" fillId="0" borderId="0" xfId="52" applyFont="1" applyBorder="1"/>
    <xf numFmtId="0" fontId="42" fillId="0" borderId="4" xfId="52" applyFont="1" applyBorder="1"/>
    <xf numFmtId="0" fontId="41" fillId="0" borderId="4" xfId="52" applyFont="1" applyBorder="1"/>
    <xf numFmtId="0" fontId="41" fillId="0" borderId="0" xfId="52" applyFont="1" applyFill="1" applyBorder="1"/>
    <xf numFmtId="0" fontId="43" fillId="0" borderId="0" xfId="52" applyFont="1" applyBorder="1" applyAlignment="1">
      <alignment horizontal="left"/>
    </xf>
    <xf numFmtId="0" fontId="41" fillId="0" borderId="0" xfId="52" applyFont="1" applyBorder="1" applyAlignment="1">
      <alignment horizontal="left"/>
    </xf>
    <xf numFmtId="43" fontId="40" fillId="0" borderId="0" xfId="51" applyFont="1" applyBorder="1"/>
    <xf numFmtId="0" fontId="42" fillId="0" borderId="0" xfId="52" applyFont="1" applyBorder="1"/>
    <xf numFmtId="0" fontId="44" fillId="0" borderId="0" xfId="52" applyFont="1" applyBorder="1" applyAlignment="1">
      <alignment horizontal="center"/>
    </xf>
    <xf numFmtId="0" fontId="45" fillId="0" borderId="0" xfId="52" applyNumberFormat="1" applyFont="1" applyBorder="1" applyAlignment="1">
      <alignment horizontal="center"/>
    </xf>
    <xf numFmtId="0" fontId="46" fillId="2" borderId="0" xfId="0" applyFont="1" applyFill="1"/>
    <xf numFmtId="0" fontId="46" fillId="0" borderId="0" xfId="0" quotePrefix="1" applyFont="1" applyAlignment="1"/>
    <xf numFmtId="4" fontId="13" fillId="0" borderId="0" xfId="0" quotePrefix="1" applyNumberFormat="1" applyFont="1" applyAlignment="1"/>
    <xf numFmtId="0" fontId="46" fillId="0" borderId="0" xfId="0" applyFont="1"/>
    <xf numFmtId="0" fontId="46" fillId="0" borderId="0" xfId="0" quotePrefix="1" applyNumberFormat="1" applyFont="1" applyAlignment="1"/>
    <xf numFmtId="0" fontId="47" fillId="0" borderId="0" xfId="0" applyFont="1"/>
    <xf numFmtId="0" fontId="47" fillId="0" borderId="0" xfId="0" applyFont="1" applyFill="1"/>
    <xf numFmtId="0" fontId="47" fillId="2" borderId="0" xfId="0" applyFont="1" applyFill="1"/>
    <xf numFmtId="0" fontId="47" fillId="0" borderId="0" xfId="0" quotePrefix="1" applyFont="1" applyAlignment="1"/>
    <xf numFmtId="0" fontId="47" fillId="0" borderId="0" xfId="0" quotePrefix="1" applyNumberFormat="1" applyFont="1" applyAlignment="1"/>
    <xf numFmtId="0" fontId="13" fillId="0" borderId="0" xfId="0" applyFont="1" applyAlignment="1"/>
    <xf numFmtId="165" fontId="13" fillId="0" borderId="0" xfId="51" applyNumberFormat="1" applyFont="1"/>
    <xf numFmtId="43" fontId="2" fillId="0" borderId="14" xfId="51" applyFont="1" applyBorder="1"/>
    <xf numFmtId="43" fontId="2" fillId="0" borderId="6" xfId="51" applyFont="1" applyBorder="1"/>
    <xf numFmtId="0" fontId="2" fillId="0" borderId="15" xfId="53" applyBorder="1"/>
    <xf numFmtId="0" fontId="2" fillId="0" borderId="14" xfId="53" applyBorder="1"/>
    <xf numFmtId="3" fontId="39" fillId="0" borderId="16" xfId="51" applyNumberFormat="1" applyFont="1" applyBorder="1" applyAlignment="1">
      <alignment horizontal="right" vertical="center"/>
    </xf>
    <xf numFmtId="0" fontId="39" fillId="0" borderId="17" xfId="53" applyFont="1" applyBorder="1"/>
    <xf numFmtId="0" fontId="39" fillId="0" borderId="16" xfId="53" applyFont="1" applyBorder="1"/>
    <xf numFmtId="3" fontId="12" fillId="0" borderId="18" xfId="51" applyNumberFormat="1" applyFont="1" applyBorder="1" applyAlignment="1">
      <alignment horizontal="right" vertical="center"/>
    </xf>
    <xf numFmtId="3" fontId="12" fillId="0" borderId="4" xfId="51" applyNumberFormat="1" applyFont="1" applyBorder="1" applyAlignment="1">
      <alignment horizontal="right" vertical="center"/>
    </xf>
    <xf numFmtId="0" fontId="12" fillId="0" borderId="0" xfId="53" applyFont="1" applyBorder="1"/>
    <xf numFmtId="0" fontId="12" fillId="0" borderId="18" xfId="53" applyFont="1" applyBorder="1"/>
    <xf numFmtId="0" fontId="12" fillId="0" borderId="18" xfId="53" applyFont="1" applyFill="1" applyBorder="1" applyAlignment="1">
      <alignment horizontal="left" indent="1"/>
    </xf>
    <xf numFmtId="3" fontId="39" fillId="0" borderId="18" xfId="51" applyNumberFormat="1" applyFont="1" applyBorder="1" applyAlignment="1">
      <alignment horizontal="right" vertical="center"/>
    </xf>
    <xf numFmtId="3" fontId="12" fillId="0" borderId="4" xfId="51" applyNumberFormat="1" applyFont="1" applyFill="1" applyBorder="1" applyAlignment="1">
      <alignment horizontal="right" vertical="center"/>
    </xf>
    <xf numFmtId="3" fontId="6" fillId="0" borderId="18" xfId="0" applyNumberFormat="1" applyFont="1" applyBorder="1" applyAlignment="1">
      <alignment horizontal="right" vertical="center"/>
    </xf>
    <xf numFmtId="3" fontId="12" fillId="0" borderId="18" xfId="51" applyNumberFormat="1" applyFont="1" applyFill="1" applyBorder="1" applyAlignment="1">
      <alignment horizontal="right" vertical="center"/>
    </xf>
    <xf numFmtId="0" fontId="12" fillId="0" borderId="18" xfId="53" applyFont="1" applyFill="1" applyBorder="1" applyAlignment="1"/>
    <xf numFmtId="3" fontId="6" fillId="0" borderId="5" xfId="0" applyNumberFormat="1" applyFont="1" applyBorder="1" applyAlignment="1">
      <alignment horizontal="right" vertical="center"/>
    </xf>
    <xf numFmtId="3" fontId="49" fillId="0" borderId="18" xfId="0" applyNumberFormat="1" applyFont="1" applyBorder="1" applyAlignment="1">
      <alignment horizontal="right" vertical="center"/>
    </xf>
    <xf numFmtId="3" fontId="49" fillId="0" borderId="5" xfId="0" applyNumberFormat="1" applyFont="1" applyBorder="1" applyAlignment="1">
      <alignment horizontal="right" vertical="center"/>
    </xf>
    <xf numFmtId="0" fontId="49" fillId="0" borderId="18" xfId="0" applyFont="1" applyBorder="1" applyAlignment="1">
      <alignment horizontal="right" vertical="center"/>
    </xf>
    <xf numFmtId="0" fontId="50" fillId="0" borderId="18" xfId="53" applyFont="1" applyBorder="1"/>
    <xf numFmtId="0" fontId="39" fillId="0" borderId="0" xfId="53" applyFont="1" applyBorder="1" applyAlignment="1">
      <alignment wrapText="1"/>
    </xf>
    <xf numFmtId="0" fontId="39" fillId="0" borderId="18" xfId="53" applyFont="1" applyBorder="1" applyAlignment="1">
      <alignment wrapText="1"/>
    </xf>
    <xf numFmtId="0" fontId="39" fillId="0" borderId="17" xfId="53" applyFont="1" applyBorder="1" applyAlignment="1">
      <alignment wrapText="1"/>
    </xf>
    <xf numFmtId="0" fontId="39" fillId="0" borderId="16" xfId="53" applyFont="1" applyBorder="1" applyAlignment="1">
      <alignment wrapText="1"/>
    </xf>
    <xf numFmtId="0" fontId="38" fillId="0" borderId="0" xfId="53" applyFont="1" applyBorder="1" applyAlignment="1">
      <alignment wrapText="1"/>
    </xf>
    <xf numFmtId="0" fontId="50" fillId="0" borderId="18" xfId="53" applyFont="1" applyBorder="1" applyAlignment="1">
      <alignment wrapText="1"/>
    </xf>
    <xf numFmtId="0" fontId="12" fillId="0" borderId="0" xfId="53" applyFont="1" applyFill="1" applyBorder="1"/>
    <xf numFmtId="0" fontId="49" fillId="0" borderId="5" xfId="0" applyFont="1" applyBorder="1" applyAlignment="1">
      <alignment horizontal="right" vertical="center"/>
    </xf>
    <xf numFmtId="0" fontId="49" fillId="0" borderId="0" xfId="0" applyFont="1" applyAlignment="1">
      <alignment horizontal="right" vertical="center"/>
    </xf>
    <xf numFmtId="0" fontId="6" fillId="0" borderId="5" xfId="0" applyFont="1" applyBorder="1" applyAlignment="1">
      <alignment horizontal="right" vertical="center"/>
    </xf>
    <xf numFmtId="0" fontId="6" fillId="0" borderId="18" xfId="0" applyFont="1" applyBorder="1" applyAlignment="1">
      <alignment horizontal="right" vertical="center"/>
    </xf>
    <xf numFmtId="0" fontId="39" fillId="0" borderId="0" xfId="53" applyFont="1" applyBorder="1"/>
    <xf numFmtId="0" fontId="39" fillId="0" borderId="18" xfId="53" applyFont="1" applyBorder="1"/>
    <xf numFmtId="0" fontId="12" fillId="0" borderId="0" xfId="53" applyFont="1" applyBorder="1" applyAlignment="1">
      <alignment wrapText="1"/>
    </xf>
    <xf numFmtId="0" fontId="12" fillId="0" borderId="18" xfId="53" applyFont="1" applyBorder="1" applyAlignment="1">
      <alignment wrapText="1"/>
    </xf>
    <xf numFmtId="43" fontId="39" fillId="0" borderId="18" xfId="51" applyFont="1" applyBorder="1"/>
    <xf numFmtId="43" fontId="12" fillId="0" borderId="1" xfId="51" applyFont="1" applyBorder="1"/>
    <xf numFmtId="43" fontId="12" fillId="0" borderId="19" xfId="51" applyFont="1" applyBorder="1"/>
    <xf numFmtId="43" fontId="12" fillId="0" borderId="19" xfId="51" applyFont="1" applyFill="1" applyBorder="1"/>
    <xf numFmtId="0" fontId="39" fillId="0" borderId="19" xfId="53" applyFont="1" applyBorder="1" applyAlignment="1">
      <alignment wrapText="1"/>
    </xf>
    <xf numFmtId="0" fontId="6" fillId="0" borderId="20" xfId="0" applyFont="1" applyBorder="1"/>
    <xf numFmtId="0" fontId="6" fillId="0" borderId="13" xfId="0" applyFont="1" applyBorder="1"/>
    <xf numFmtId="0" fontId="6" fillId="0" borderId="0" xfId="0" applyFont="1"/>
    <xf numFmtId="0" fontId="39" fillId="2" borderId="20" xfId="54" applyFont="1" applyFill="1" applyBorder="1" applyAlignment="1">
      <alignment horizontal="center" vertical="center" wrapText="1"/>
    </xf>
    <xf numFmtId="0" fontId="39" fillId="2" borderId="20" xfId="55" applyFont="1" applyFill="1" applyBorder="1" applyAlignment="1">
      <alignment horizontal="center" vertical="center" wrapText="1"/>
    </xf>
    <xf numFmtId="0" fontId="39" fillId="2" borderId="21" xfId="55" applyFont="1" applyFill="1" applyBorder="1"/>
    <xf numFmtId="0" fontId="39" fillId="2" borderId="20" xfId="55" applyFont="1" applyFill="1" applyBorder="1" applyAlignment="1">
      <alignment horizontal="center" vertical="center"/>
    </xf>
    <xf numFmtId="4" fontId="37" fillId="0" borderId="0" xfId="0" quotePrefix="1" applyNumberFormat="1" applyFont="1" applyAlignment="1"/>
    <xf numFmtId="4" fontId="38" fillId="0" borderId="0" xfId="0" quotePrefix="1" applyNumberFormat="1" applyFont="1" applyAlignment="1"/>
    <xf numFmtId="0" fontId="13" fillId="0" borderId="0" xfId="0" applyFont="1" applyBorder="1"/>
    <xf numFmtId="0" fontId="13" fillId="2" borderId="8" xfId="0" applyFont="1" applyFill="1" applyBorder="1"/>
    <xf numFmtId="0" fontId="13" fillId="2" borderId="7" xfId="0" applyFont="1" applyFill="1" applyBorder="1"/>
    <xf numFmtId="0" fontId="13" fillId="2" borderId="6" xfId="0" applyFont="1" applyFill="1" applyBorder="1"/>
    <xf numFmtId="0" fontId="13" fillId="2" borderId="5" xfId="0" applyFont="1" applyFill="1" applyBorder="1"/>
    <xf numFmtId="4" fontId="51" fillId="2" borderId="0" xfId="0" applyNumberFormat="1" applyFont="1" applyFill="1" applyBorder="1"/>
    <xf numFmtId="0" fontId="42" fillId="2" borderId="0" xfId="0" applyFont="1" applyFill="1" applyBorder="1"/>
    <xf numFmtId="0" fontId="13" fillId="2" borderId="0" xfId="0" applyFont="1" applyFill="1" applyBorder="1"/>
    <xf numFmtId="0" fontId="13" fillId="2" borderId="4" xfId="0" applyFont="1" applyFill="1" applyBorder="1"/>
    <xf numFmtId="3" fontId="13" fillId="2" borderId="0" xfId="0" applyNumberFormat="1" applyFont="1" applyFill="1" applyBorder="1"/>
    <xf numFmtId="0" fontId="13" fillId="2" borderId="0" xfId="0" applyFont="1" applyFill="1" applyBorder="1" applyAlignment="1">
      <alignment wrapText="1"/>
    </xf>
    <xf numFmtId="3" fontId="40" fillId="2" borderId="0" xfId="0" applyNumberFormat="1" applyFont="1" applyFill="1" applyBorder="1"/>
    <xf numFmtId="0" fontId="52" fillId="2" borderId="4" xfId="0" applyFont="1" applyFill="1" applyBorder="1" applyAlignment="1"/>
    <xf numFmtId="0" fontId="13" fillId="2" borderId="0" xfId="0" applyFont="1" applyFill="1" applyAlignment="1">
      <alignment horizontal="right" vertical="center"/>
    </xf>
    <xf numFmtId="43" fontId="13" fillId="0" borderId="0" xfId="51" applyFont="1"/>
    <xf numFmtId="0" fontId="40" fillId="2" borderId="0" xfId="0" applyFont="1" applyFill="1" applyBorder="1" applyAlignment="1">
      <alignment wrapText="1"/>
    </xf>
    <xf numFmtId="3" fontId="13" fillId="2" borderId="0" xfId="0" applyNumberFormat="1" applyFont="1" applyFill="1" applyAlignment="1">
      <alignment horizontal="right" vertical="center"/>
    </xf>
    <xf numFmtId="0" fontId="40" fillId="2" borderId="4" xfId="0" applyFont="1" applyFill="1" applyBorder="1"/>
    <xf numFmtId="1" fontId="13" fillId="2" borderId="0" xfId="0" applyNumberFormat="1" applyFont="1" applyFill="1" applyBorder="1"/>
    <xf numFmtId="3" fontId="53" fillId="2" borderId="0" xfId="0" applyNumberFormat="1" applyFont="1" applyFill="1" applyBorder="1"/>
    <xf numFmtId="0" fontId="54" fillId="2" borderId="4" xfId="0" applyFont="1" applyFill="1" applyBorder="1"/>
    <xf numFmtId="0" fontId="43" fillId="2" borderId="0" xfId="0" applyFont="1" applyFill="1" applyBorder="1"/>
    <xf numFmtId="0" fontId="42" fillId="2" borderId="4" xfId="0" applyFont="1" applyFill="1" applyBorder="1"/>
    <xf numFmtId="0" fontId="13" fillId="2" borderId="0" xfId="55" applyFont="1" applyFill="1" applyBorder="1"/>
    <xf numFmtId="0" fontId="55" fillId="2" borderId="0" xfId="0" applyFont="1" applyFill="1" applyBorder="1"/>
    <xf numFmtId="0" fontId="55" fillId="2" borderId="0" xfId="0" applyFont="1" applyFill="1" applyBorder="1" applyAlignment="1">
      <alignment wrapText="1"/>
    </xf>
    <xf numFmtId="0" fontId="56" fillId="2" borderId="0" xfId="0" applyFont="1" applyFill="1" applyBorder="1"/>
    <xf numFmtId="3" fontId="13" fillId="0" borderId="0" xfId="0" applyNumberFormat="1" applyFont="1"/>
    <xf numFmtId="0" fontId="55" fillId="2" borderId="5" xfId="0" applyFont="1" applyFill="1" applyBorder="1"/>
    <xf numFmtId="0" fontId="42" fillId="2" borderId="0" xfId="0" applyFont="1" applyFill="1" applyBorder="1" applyAlignment="1">
      <alignment horizontal="center"/>
    </xf>
    <xf numFmtId="4" fontId="42" fillId="2" borderId="0" xfId="0" applyNumberFormat="1" applyFont="1" applyFill="1" applyBorder="1" applyAlignment="1">
      <alignment horizontal="center"/>
    </xf>
    <xf numFmtId="0" fontId="42" fillId="2" borderId="0" xfId="0" applyFont="1" applyFill="1" applyBorder="1" applyAlignment="1">
      <alignment horizontal="right"/>
    </xf>
    <xf numFmtId="4" fontId="42" fillId="2" borderId="0" xfId="0" applyNumberFormat="1" applyFont="1" applyFill="1" applyBorder="1" applyAlignment="1">
      <alignment horizontal="right"/>
    </xf>
    <xf numFmtId="4" fontId="13" fillId="2" borderId="0" xfId="0" applyNumberFormat="1" applyFont="1" applyFill="1" applyBorder="1"/>
    <xf numFmtId="4" fontId="47" fillId="0" borderId="0" xfId="0" applyNumberFormat="1" applyFont="1"/>
    <xf numFmtId="0" fontId="6" fillId="0" borderId="0" xfId="56" applyFont="1"/>
    <xf numFmtId="3" fontId="0" fillId="0" borderId="0" xfId="57" applyNumberFormat="1" applyFont="1"/>
    <xf numFmtId="0" fontId="6" fillId="0" borderId="0" xfId="56" applyFont="1" applyAlignment="1">
      <alignment wrapText="1"/>
    </xf>
    <xf numFmtId="3" fontId="57" fillId="0" borderId="14" xfId="57" applyNumberFormat="1" applyFont="1" applyBorder="1"/>
    <xf numFmtId="0" fontId="57" fillId="0" borderId="7" xfId="53" applyFont="1" applyBorder="1" applyAlignment="1">
      <alignment wrapText="1"/>
    </xf>
    <xf numFmtId="0" fontId="57" fillId="0" borderId="6" xfId="53" applyFont="1" applyBorder="1" applyAlignment="1"/>
    <xf numFmtId="3" fontId="57" fillId="0" borderId="18" xfId="57" applyNumberFormat="1" applyFont="1" applyBorder="1"/>
    <xf numFmtId="0" fontId="58" fillId="0" borderId="0" xfId="53" applyFont="1" applyBorder="1" applyAlignment="1">
      <alignment wrapText="1"/>
    </xf>
    <xf numFmtId="0" fontId="58" fillId="0" borderId="4" xfId="53" applyFont="1" applyBorder="1" applyAlignment="1"/>
    <xf numFmtId="0" fontId="57" fillId="0" borderId="0" xfId="53" applyFont="1" applyBorder="1" applyAlignment="1">
      <alignment wrapText="1"/>
    </xf>
    <xf numFmtId="0" fontId="57" fillId="0" borderId="4" xfId="53" applyFont="1" applyBorder="1" applyAlignment="1"/>
    <xf numFmtId="165" fontId="6" fillId="0" borderId="0" xfId="56" applyNumberFormat="1" applyFont="1"/>
    <xf numFmtId="3" fontId="58" fillId="0" borderId="18" xfId="57" applyNumberFormat="1" applyFont="1" applyBorder="1"/>
    <xf numFmtId="0" fontId="58" fillId="0" borderId="0" xfId="53" applyFont="1" applyFill="1" applyBorder="1" applyAlignment="1">
      <alignment wrapText="1"/>
    </xf>
    <xf numFmtId="0" fontId="58" fillId="0" borderId="4" xfId="53" applyFont="1" applyFill="1" applyBorder="1" applyAlignment="1"/>
    <xf numFmtId="3" fontId="57" fillId="0" borderId="18" xfId="57" applyNumberFormat="1" applyFont="1" applyFill="1" applyBorder="1" applyAlignment="1"/>
    <xf numFmtId="3" fontId="58" fillId="0" borderId="18" xfId="57" applyNumberFormat="1" applyFont="1" applyFill="1" applyBorder="1"/>
    <xf numFmtId="0" fontId="57" fillId="0" borderId="0" xfId="53" applyFont="1" applyFill="1" applyBorder="1" applyAlignment="1">
      <alignment wrapText="1"/>
    </xf>
    <xf numFmtId="0" fontId="57" fillId="0" borderId="4" xfId="53" applyFont="1" applyFill="1" applyBorder="1" applyAlignment="1"/>
    <xf numFmtId="3" fontId="58" fillId="2" borderId="20" xfId="57" applyNumberFormat="1" applyFont="1" applyFill="1" applyBorder="1"/>
    <xf numFmtId="0" fontId="60" fillId="2" borderId="21" xfId="53" applyFont="1" applyFill="1" applyBorder="1" applyAlignment="1">
      <alignment wrapText="1"/>
    </xf>
    <xf numFmtId="0" fontId="58" fillId="2" borderId="22" xfId="53" applyFont="1" applyFill="1" applyBorder="1" applyAlignment="1"/>
    <xf numFmtId="0" fontId="57" fillId="0" borderId="0" xfId="53" applyFont="1" applyFill="1" applyBorder="1" applyAlignment="1">
      <alignment horizontal="left" wrapText="1"/>
    </xf>
    <xf numFmtId="0" fontId="57" fillId="0" borderId="4" xfId="53" applyFont="1" applyFill="1" applyBorder="1" applyAlignment="1">
      <alignment horizontal="left"/>
    </xf>
    <xf numFmtId="3" fontId="61" fillId="0" borderId="18" xfId="52" applyNumberFormat="1" applyFont="1" applyBorder="1" applyAlignment="1">
      <alignment horizontal="right" vertical="center"/>
    </xf>
    <xf numFmtId="0" fontId="6" fillId="0" borderId="0" xfId="56" applyFont="1" applyFill="1" applyBorder="1" applyAlignment="1">
      <alignment wrapText="1"/>
    </xf>
    <xf numFmtId="0" fontId="61" fillId="0" borderId="18" xfId="52" applyFont="1" applyBorder="1" applyAlignment="1">
      <alignment horizontal="right" vertical="center"/>
    </xf>
    <xf numFmtId="43" fontId="8" fillId="0" borderId="0" xfId="57" applyFont="1" applyBorder="1"/>
    <xf numFmtId="0" fontId="60" fillId="0" borderId="0" xfId="53" applyFont="1" applyFill="1" applyBorder="1" applyAlignment="1">
      <alignment wrapText="1"/>
    </xf>
    <xf numFmtId="43" fontId="0" fillId="0" borderId="0" xfId="57" applyFont="1"/>
    <xf numFmtId="0" fontId="58" fillId="0" borderId="4" xfId="53" applyFont="1" applyFill="1" applyBorder="1" applyAlignment="1">
      <alignment horizontal="left"/>
    </xf>
    <xf numFmtId="0" fontId="61" fillId="0" borderId="18" xfId="52" applyFont="1" applyBorder="1" applyAlignment="1">
      <alignment vertical="center"/>
    </xf>
    <xf numFmtId="0" fontId="60" fillId="0" borderId="0" xfId="53" applyFont="1" applyBorder="1" applyAlignment="1">
      <alignment wrapText="1"/>
    </xf>
    <xf numFmtId="3" fontId="60" fillId="0" borderId="18" xfId="57" applyNumberFormat="1" applyFont="1" applyBorder="1"/>
    <xf numFmtId="0" fontId="62" fillId="0" borderId="18" xfId="57" applyNumberFormat="1" applyFont="1" applyBorder="1" applyAlignment="1">
      <alignment horizontal="center"/>
    </xf>
    <xf numFmtId="0" fontId="57" fillId="0" borderId="0" xfId="52" applyFont="1" applyBorder="1" applyAlignment="1">
      <alignment wrapText="1"/>
    </xf>
    <xf numFmtId="0" fontId="57" fillId="0" borderId="4" xfId="52" applyFont="1" applyBorder="1"/>
    <xf numFmtId="3" fontId="57" fillId="0" borderId="19" xfId="57" applyNumberFormat="1" applyFont="1" applyBorder="1"/>
    <xf numFmtId="0" fontId="57" fillId="0" borderId="2" xfId="52" applyFont="1" applyBorder="1" applyAlignment="1">
      <alignment wrapText="1"/>
    </xf>
    <xf numFmtId="0" fontId="63" fillId="0" borderId="1" xfId="52" quotePrefix="1" applyFont="1" applyBorder="1" applyAlignment="1"/>
    <xf numFmtId="4" fontId="0" fillId="2" borderId="0" xfId="0" applyNumberFormat="1" applyFill="1"/>
    <xf numFmtId="0" fontId="40" fillId="0" borderId="0" xfId="0" applyFont="1" applyAlignment="1"/>
    <xf numFmtId="166" fontId="0" fillId="0" borderId="0" xfId="0" applyNumberFormat="1"/>
    <xf numFmtId="43" fontId="64" fillId="2" borderId="14" xfId="51" applyFont="1" applyFill="1" applyBorder="1"/>
    <xf numFmtId="0" fontId="64" fillId="2" borderId="14" xfId="0" applyFont="1" applyFill="1" applyBorder="1" applyAlignment="1">
      <alignment wrapText="1"/>
    </xf>
    <xf numFmtId="3" fontId="32" fillId="22" borderId="5" xfId="0" applyNumberFormat="1" applyFont="1" applyFill="1" applyBorder="1" applyAlignment="1">
      <alignment horizontal="right" vertical="center"/>
    </xf>
    <xf numFmtId="0" fontId="32" fillId="22" borderId="5" xfId="0" applyFont="1" applyFill="1" applyBorder="1" applyAlignment="1">
      <alignment horizontal="right" vertical="center"/>
    </xf>
    <xf numFmtId="3" fontId="32" fillId="22" borderId="18" xfId="0" applyNumberFormat="1" applyFont="1" applyFill="1" applyBorder="1" applyAlignment="1">
      <alignment horizontal="right" vertical="center"/>
    </xf>
    <xf numFmtId="0" fontId="64" fillId="2" borderId="18" xfId="0" applyFont="1" applyFill="1" applyBorder="1" applyAlignment="1">
      <alignment wrapText="1"/>
    </xf>
    <xf numFmtId="0" fontId="32" fillId="22" borderId="18" xfId="0" applyFont="1" applyFill="1" applyBorder="1" applyAlignment="1">
      <alignment horizontal="right" vertical="center"/>
    </xf>
    <xf numFmtId="166" fontId="48" fillId="2" borderId="18" xfId="51" applyNumberFormat="1" applyFont="1" applyFill="1" applyBorder="1"/>
    <xf numFmtId="0" fontId="33" fillId="2" borderId="18" xfId="0" applyFont="1" applyFill="1" applyBorder="1" applyAlignment="1">
      <alignment wrapText="1"/>
    </xf>
    <xf numFmtId="166" fontId="64" fillId="2" borderId="18" xfId="51" applyNumberFormat="1" applyFont="1" applyFill="1" applyBorder="1"/>
    <xf numFmtId="0" fontId="27" fillId="2" borderId="18" xfId="0" applyFont="1" applyFill="1" applyBorder="1" applyAlignment="1">
      <alignment wrapText="1"/>
    </xf>
    <xf numFmtId="0" fontId="0" fillId="2" borderId="18" xfId="0" applyFill="1" applyBorder="1"/>
    <xf numFmtId="0" fontId="0" fillId="2" borderId="19" xfId="0" applyFill="1" applyBorder="1"/>
    <xf numFmtId="0" fontId="27" fillId="2" borderId="20" xfId="54" applyFont="1" applyFill="1" applyBorder="1" applyAlignment="1">
      <alignment horizontal="center" vertical="center" wrapText="1"/>
    </xf>
    <xf numFmtId="0" fontId="27" fillId="2" borderId="20" xfId="55" applyFont="1" applyFill="1" applyBorder="1" applyAlignment="1">
      <alignment horizontal="center" vertical="center" wrapText="1"/>
    </xf>
    <xf numFmtId="0" fontId="37" fillId="2" borderId="0" xfId="0" quotePrefix="1" applyFont="1" applyFill="1" applyAlignment="1"/>
    <xf numFmtId="43" fontId="0" fillId="0" borderId="8" xfId="51" applyFont="1" applyBorder="1"/>
    <xf numFmtId="43" fontId="0" fillId="0" borderId="7" xfId="51" applyFont="1" applyBorder="1"/>
    <xf numFmtId="166" fontId="14" fillId="0" borderId="5" xfId="51" applyNumberFormat="1" applyFont="1" applyBorder="1"/>
    <xf numFmtId="166" fontId="14" fillId="0" borderId="0" xfId="51" applyNumberFormat="1" applyFont="1" applyBorder="1"/>
    <xf numFmtId="0" fontId="27" fillId="0" borderId="4" xfId="58" applyFont="1" applyBorder="1"/>
    <xf numFmtId="166" fontId="0" fillId="0" borderId="5" xfId="51" applyNumberFormat="1" applyFont="1" applyBorder="1"/>
    <xf numFmtId="166" fontId="0" fillId="0" borderId="0" xfId="51" applyNumberFormat="1" applyFont="1" applyBorder="1"/>
    <xf numFmtId="0" fontId="2" fillId="0" borderId="4" xfId="58" applyBorder="1"/>
    <xf numFmtId="166" fontId="14" fillId="2" borderId="5" xfId="51" applyNumberFormat="1" applyFont="1" applyFill="1" applyBorder="1"/>
    <xf numFmtId="166" fontId="14" fillId="2" borderId="0" xfId="51" applyNumberFormat="1" applyFont="1" applyFill="1" applyBorder="1"/>
    <xf numFmtId="0" fontId="0" fillId="2" borderId="0" xfId="0" applyFill="1" applyBorder="1"/>
    <xf numFmtId="0" fontId="27" fillId="2" borderId="0" xfId="58" applyFont="1" applyFill="1" applyBorder="1" applyAlignment="1">
      <alignment horizontal="left" indent="1"/>
    </xf>
    <xf numFmtId="166" fontId="0" fillId="2" borderId="5" xfId="51" applyNumberFormat="1" applyFont="1" applyFill="1" applyBorder="1"/>
    <xf numFmtId="166" fontId="0" fillId="2" borderId="0" xfId="51" applyNumberFormat="1" applyFont="1" applyFill="1" applyBorder="1"/>
    <xf numFmtId="0" fontId="2" fillId="0" borderId="0" xfId="58" applyBorder="1" applyAlignment="1">
      <alignment horizontal="left" indent="2"/>
    </xf>
    <xf numFmtId="0" fontId="2" fillId="0" borderId="0" xfId="58" applyBorder="1" applyAlignment="1">
      <alignment horizontal="left" wrapText="1" indent="2"/>
    </xf>
    <xf numFmtId="0" fontId="2" fillId="0" borderId="0" xfId="58" applyFont="1" applyBorder="1" applyAlignment="1">
      <alignment horizontal="left" indent="1"/>
    </xf>
    <xf numFmtId="0" fontId="2" fillId="0" borderId="4" xfId="58" applyBorder="1" applyAlignment="1">
      <alignment horizontal="left" indent="1"/>
    </xf>
    <xf numFmtId="166" fontId="0" fillId="0" borderId="5" xfId="51" applyNumberFormat="1" applyFont="1" applyFill="1" applyBorder="1"/>
    <xf numFmtId="166" fontId="0" fillId="0" borderId="0" xfId="0" applyNumberFormat="1" applyBorder="1"/>
    <xf numFmtId="166" fontId="14" fillId="0" borderId="23" xfId="51" applyNumberFormat="1" applyFont="1" applyBorder="1"/>
    <xf numFmtId="166" fontId="14" fillId="0" borderId="24" xfId="51" applyNumberFormat="1" applyFont="1" applyBorder="1"/>
    <xf numFmtId="0" fontId="0" fillId="0" borderId="24" xfId="0" applyBorder="1"/>
    <xf numFmtId="0" fontId="27" fillId="0" borderId="4" xfId="58" applyFont="1" applyBorder="1" applyAlignment="1">
      <alignment horizontal="left" indent="1"/>
    </xf>
    <xf numFmtId="0" fontId="2" fillId="0" borderId="0" xfId="58" applyBorder="1" applyAlignment="1">
      <alignment horizontal="left" indent="1"/>
    </xf>
    <xf numFmtId="43" fontId="0" fillId="0" borderId="5" xfId="51" applyFont="1" applyBorder="1"/>
    <xf numFmtId="43" fontId="0" fillId="0" borderId="0" xfId="51" applyFont="1" applyBorder="1"/>
    <xf numFmtId="0" fontId="14" fillId="0" borderId="23" xfId="0" applyFont="1" applyBorder="1"/>
    <xf numFmtId="0" fontId="14" fillId="0" borderId="24" xfId="0" applyFont="1" applyBorder="1"/>
    <xf numFmtId="0" fontId="27" fillId="0" borderId="24" xfId="58" applyFont="1" applyBorder="1" applyAlignment="1">
      <alignment horizontal="left" indent="1"/>
    </xf>
    <xf numFmtId="0" fontId="14" fillId="0" borderId="5" xfId="0" applyFont="1" applyBorder="1"/>
    <xf numFmtId="0" fontId="35" fillId="0" borderId="4" xfId="58" applyFont="1" applyBorder="1"/>
    <xf numFmtId="0" fontId="13" fillId="2" borderId="0" xfId="0" applyFont="1" applyFill="1"/>
    <xf numFmtId="0" fontId="8" fillId="2" borderId="8" xfId="0" applyFont="1" applyFill="1" applyBorder="1" applyAlignment="1">
      <alignment horizontal="center" vertical="center" wrapText="1"/>
    </xf>
    <xf numFmtId="3" fontId="8" fillId="2" borderId="8" xfId="0" applyNumberFormat="1" applyFont="1" applyFill="1" applyBorder="1" applyAlignment="1">
      <alignment horizontal="right" vertical="center" wrapText="1"/>
    </xf>
    <xf numFmtId="0" fontId="8" fillId="2" borderId="14" xfId="0" applyFont="1" applyFill="1" applyBorder="1" applyAlignment="1">
      <alignment horizontal="left" vertical="center" wrapText="1"/>
    </xf>
    <xf numFmtId="0" fontId="8" fillId="2" borderId="5" xfId="0" applyFont="1" applyFill="1" applyBorder="1" applyAlignment="1">
      <alignment horizontal="center" vertical="center" wrapText="1"/>
    </xf>
    <xf numFmtId="3" fontId="8" fillId="2" borderId="5" xfId="0" applyNumberFormat="1" applyFont="1" applyFill="1" applyBorder="1" applyAlignment="1">
      <alignment horizontal="right" vertical="center" wrapText="1"/>
    </xf>
    <xf numFmtId="0" fontId="8" fillId="2" borderId="18" xfId="0" applyFont="1" applyFill="1" applyBorder="1" applyAlignment="1">
      <alignment horizontal="left" vertical="center" wrapText="1"/>
    </xf>
    <xf numFmtId="0" fontId="42" fillId="2" borderId="18" xfId="0" applyFont="1" applyFill="1" applyBorder="1" applyAlignment="1">
      <alignment horizontal="left" vertical="center" wrapText="1"/>
    </xf>
    <xf numFmtId="0" fontId="41" fillId="2" borderId="8" xfId="0" applyFont="1" applyFill="1" applyBorder="1" applyAlignment="1">
      <alignment vertical="center" wrapText="1"/>
    </xf>
    <xf numFmtId="0" fontId="42" fillId="2" borderId="5" xfId="0" applyFont="1" applyFill="1" applyBorder="1" applyAlignment="1">
      <alignment horizontal="center" vertical="center" wrapText="1"/>
    </xf>
    <xf numFmtId="0" fontId="43" fillId="2" borderId="14" xfId="0" applyFont="1" applyFill="1" applyBorder="1" applyAlignment="1">
      <alignment horizontal="justify" vertical="center" wrapText="1"/>
    </xf>
    <xf numFmtId="0" fontId="43" fillId="2" borderId="7" xfId="0" applyFont="1" applyFill="1" applyBorder="1" applyAlignment="1">
      <alignment horizontal="justify" vertical="center" wrapText="1"/>
    </xf>
    <xf numFmtId="4" fontId="43" fillId="2" borderId="7" xfId="0" applyNumberFormat="1" applyFont="1" applyFill="1" applyBorder="1" applyAlignment="1">
      <alignment horizontal="right" vertical="center" wrapText="1"/>
    </xf>
    <xf numFmtId="0" fontId="43" fillId="2" borderId="18" xfId="0" applyFont="1" applyFill="1" applyBorder="1" applyAlignment="1">
      <alignment horizontal="justify" vertical="center" wrapText="1"/>
    </xf>
    <xf numFmtId="3" fontId="42" fillId="2" borderId="0" xfId="0" applyNumberFormat="1" applyFont="1" applyFill="1" applyBorder="1" applyAlignment="1">
      <alignment horizontal="right" vertical="center" wrapText="1"/>
    </xf>
    <xf numFmtId="0" fontId="43" fillId="2" borderId="0" xfId="0" applyFont="1" applyFill="1" applyBorder="1" applyAlignment="1">
      <alignment horizontal="justify" vertical="center" wrapText="1"/>
    </xf>
    <xf numFmtId="4" fontId="43" fillId="2" borderId="0" xfId="0" applyNumberFormat="1" applyFont="1" applyFill="1" applyBorder="1" applyAlignment="1">
      <alignment horizontal="right" vertical="center" wrapText="1"/>
    </xf>
    <xf numFmtId="4" fontId="41" fillId="2" borderId="0" xfId="0" applyNumberFormat="1" applyFont="1" applyFill="1" applyBorder="1" applyAlignment="1">
      <alignment horizontal="right" vertical="center" wrapText="1"/>
    </xf>
    <xf numFmtId="3" fontId="42" fillId="2" borderId="18" xfId="0" applyNumberFormat="1" applyFont="1" applyFill="1" applyBorder="1" applyAlignment="1">
      <alignment horizontal="right" vertical="center" wrapText="1"/>
    </xf>
    <xf numFmtId="3" fontId="43" fillId="2" borderId="18" xfId="0" applyNumberFormat="1" applyFont="1" applyFill="1" applyBorder="1" applyAlignment="1">
      <alignment horizontal="justify" vertical="center" wrapText="1"/>
    </xf>
    <xf numFmtId="3" fontId="43" fillId="2" borderId="0" xfId="0" applyNumberFormat="1" applyFont="1" applyFill="1" applyBorder="1" applyAlignment="1">
      <alignment horizontal="justify" vertical="center" wrapText="1"/>
    </xf>
    <xf numFmtId="3" fontId="41" fillId="2" borderId="0" xfId="0" applyNumberFormat="1" applyFont="1" applyFill="1" applyBorder="1" applyAlignment="1">
      <alignment horizontal="right" vertical="center" wrapText="1"/>
    </xf>
    <xf numFmtId="3" fontId="65" fillId="2" borderId="18" xfId="0" applyNumberFormat="1" applyFont="1" applyFill="1" applyBorder="1" applyAlignment="1">
      <alignment horizontal="right" wrapText="1"/>
    </xf>
    <xf numFmtId="3" fontId="66" fillId="2" borderId="18" xfId="0" applyNumberFormat="1" applyFont="1" applyFill="1" applyBorder="1" applyAlignment="1">
      <alignment horizontal="right" wrapText="1"/>
    </xf>
    <xf numFmtId="3" fontId="42" fillId="2" borderId="18" xfId="0" applyNumberFormat="1" applyFont="1" applyFill="1" applyBorder="1" applyAlignment="1">
      <alignment horizontal="justify" vertical="center" wrapText="1"/>
    </xf>
    <xf numFmtId="3" fontId="42" fillId="2" borderId="0" xfId="0" applyNumberFormat="1" applyFont="1" applyFill="1" applyBorder="1" applyAlignment="1">
      <alignment horizontal="justify" vertical="center" wrapText="1"/>
    </xf>
    <xf numFmtId="3" fontId="41" fillId="2" borderId="18" xfId="0" applyNumberFormat="1" applyFont="1" applyFill="1" applyBorder="1" applyAlignment="1">
      <alignment horizontal="justify" vertical="center" wrapText="1"/>
    </xf>
    <xf numFmtId="3" fontId="41" fillId="2" borderId="0" xfId="0" applyNumberFormat="1" applyFont="1" applyFill="1" applyBorder="1" applyAlignment="1">
      <alignment horizontal="justify" vertical="center" wrapText="1"/>
    </xf>
    <xf numFmtId="3" fontId="40" fillId="2" borderId="18" xfId="0" applyNumberFormat="1" applyFont="1" applyFill="1" applyBorder="1" applyAlignment="1">
      <alignment horizontal="right" vertical="center" wrapText="1"/>
    </xf>
    <xf numFmtId="3" fontId="40" fillId="2" borderId="0" xfId="0" applyNumberFormat="1" applyFont="1" applyFill="1" applyBorder="1" applyAlignment="1">
      <alignment horizontal="right" vertical="center" wrapText="1"/>
    </xf>
    <xf numFmtId="3" fontId="40" fillId="2" borderId="0" xfId="0" applyNumberFormat="1" applyFont="1" applyFill="1" applyBorder="1" applyAlignment="1">
      <alignment horizontal="right" wrapText="1"/>
    </xf>
    <xf numFmtId="3" fontId="41" fillId="2" borderId="18" xfId="0" applyNumberFormat="1" applyFont="1" applyFill="1" applyBorder="1" applyAlignment="1">
      <alignment horizontal="right" vertical="center" wrapText="1"/>
    </xf>
    <xf numFmtId="0" fontId="42" fillId="2" borderId="19" xfId="0" applyFont="1" applyFill="1" applyBorder="1" applyAlignment="1">
      <alignment horizontal="justify" vertical="center" wrapText="1"/>
    </xf>
    <xf numFmtId="0" fontId="42" fillId="2" borderId="0" xfId="0" applyFont="1" applyFill="1" applyBorder="1" applyAlignment="1">
      <alignment horizontal="justify" vertical="center" wrapText="1"/>
    </xf>
    <xf numFmtId="0" fontId="42" fillId="0" borderId="8" xfId="0" applyFont="1" applyFill="1" applyBorder="1" applyAlignment="1">
      <alignment horizontal="center" vertical="center" wrapText="1"/>
    </xf>
    <xf numFmtId="0" fontId="42" fillId="0" borderId="5" xfId="0" applyFont="1" applyFill="1" applyBorder="1" applyAlignment="1">
      <alignment horizontal="center" vertical="center" wrapText="1"/>
    </xf>
    <xf numFmtId="14" fontId="13" fillId="0" borderId="0" xfId="0" applyNumberFormat="1" applyFont="1"/>
    <xf numFmtId="0" fontId="13" fillId="0" borderId="0" xfId="0" quotePrefix="1" applyFont="1" applyAlignment="1"/>
    <xf numFmtId="0" fontId="16" fillId="0" borderId="0" xfId="0" applyFont="1" applyAlignment="1"/>
    <xf numFmtId="0" fontId="16" fillId="2" borderId="0" xfId="0" applyFont="1" applyFill="1" applyAlignment="1">
      <alignment horizontal="center"/>
    </xf>
    <xf numFmtId="0" fontId="8" fillId="2" borderId="8" xfId="0" applyFont="1" applyFill="1" applyBorder="1" applyAlignment="1">
      <alignment horizontal="justify" vertical="center" wrapText="1"/>
    </xf>
    <xf numFmtId="0" fontId="11" fillId="2" borderId="8" xfId="0" applyFont="1" applyFill="1" applyBorder="1" applyAlignment="1">
      <alignment horizontal="justify" vertical="center" wrapText="1"/>
    </xf>
    <xf numFmtId="0" fontId="11" fillId="2" borderId="14" xfId="0" applyFont="1" applyFill="1" applyBorder="1" applyAlignment="1">
      <alignment horizontal="justify" vertical="center" wrapText="1"/>
    </xf>
    <xf numFmtId="0" fontId="8" fillId="2" borderId="5" xfId="0" applyFont="1" applyFill="1" applyBorder="1" applyAlignment="1">
      <alignment horizontal="justify" vertical="center" wrapText="1"/>
    </xf>
    <xf numFmtId="0" fontId="8" fillId="0" borderId="5"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5" xfId="0" applyFont="1" applyFill="1" applyBorder="1" applyAlignment="1">
      <alignment horizontal="left" vertical="center" wrapText="1" indent="1"/>
    </xf>
    <xf numFmtId="0" fontId="11" fillId="2" borderId="18" xfId="0" applyFont="1" applyFill="1" applyBorder="1" applyAlignment="1">
      <alignment horizontal="left" vertical="center" wrapText="1" indent="1"/>
    </xf>
    <xf numFmtId="0" fontId="15" fillId="2" borderId="5" xfId="0" applyFont="1" applyFill="1" applyBorder="1" applyAlignment="1">
      <alignment horizontal="justify" vertical="center" wrapText="1"/>
    </xf>
    <xf numFmtId="0" fontId="8" fillId="2" borderId="18" xfId="0" applyFont="1" applyFill="1" applyBorder="1" applyAlignment="1">
      <alignment horizontal="justify" vertical="center" wrapText="1"/>
    </xf>
    <xf numFmtId="0" fontId="8" fillId="2" borderId="14" xfId="0" applyFont="1" applyFill="1" applyBorder="1" applyAlignment="1">
      <alignment horizontal="center" vertical="center" wrapText="1"/>
    </xf>
    <xf numFmtId="0" fontId="0" fillId="0" borderId="0" xfId="0" applyFill="1"/>
    <xf numFmtId="0" fontId="13" fillId="0" borderId="0" xfId="0" applyFont="1" applyFill="1" applyAlignment="1"/>
    <xf numFmtId="0" fontId="13" fillId="0" borderId="0" xfId="0" applyFont="1" applyFill="1" applyBorder="1"/>
    <xf numFmtId="4" fontId="13" fillId="0" borderId="0" xfId="0" applyNumberFormat="1" applyFont="1" applyFill="1"/>
    <xf numFmtId="0" fontId="0" fillId="0" borderId="8" xfId="0" applyFill="1" applyBorder="1"/>
    <xf numFmtId="0" fontId="0" fillId="0" borderId="7" xfId="0" applyFill="1" applyBorder="1"/>
    <xf numFmtId="0" fontId="0" fillId="0" borderId="6" xfId="0" applyFill="1" applyBorder="1"/>
    <xf numFmtId="0" fontId="0" fillId="0" borderId="5" xfId="0" applyFill="1" applyBorder="1"/>
    <xf numFmtId="0" fontId="69" fillId="0" borderId="4" xfId="0" applyFont="1" applyFill="1" applyBorder="1" applyAlignment="1">
      <alignment horizontal="justify" vertical="center"/>
    </xf>
    <xf numFmtId="0" fontId="27" fillId="0" borderId="5" xfId="0" applyFont="1" applyFill="1" applyBorder="1" applyAlignment="1">
      <alignment horizontal="center"/>
    </xf>
    <xf numFmtId="0" fontId="27" fillId="0" borderId="0" xfId="0" applyFont="1" applyFill="1" applyBorder="1" applyAlignment="1">
      <alignment horizontal="center"/>
    </xf>
    <xf numFmtId="0" fontId="27" fillId="0" borderId="4" xfId="0" applyFont="1" applyFill="1" applyBorder="1" applyAlignment="1">
      <alignment horizontal="center"/>
    </xf>
    <xf numFmtId="0" fontId="38" fillId="0" borderId="0" xfId="0" applyFont="1" applyFill="1"/>
    <xf numFmtId="0" fontId="38" fillId="0" borderId="0" xfId="0" quotePrefix="1" applyFont="1" applyFill="1" applyAlignment="1"/>
    <xf numFmtId="14" fontId="37" fillId="2" borderId="0" xfId="0" quotePrefix="1" applyNumberFormat="1" applyFont="1" applyFill="1" applyAlignment="1"/>
    <xf numFmtId="167" fontId="70" fillId="2" borderId="26" xfId="3" applyNumberFormat="1" applyFont="1" applyFill="1" applyBorder="1" applyAlignment="1" applyProtection="1">
      <alignment horizontal="center"/>
    </xf>
    <xf numFmtId="167" fontId="70" fillId="2" borderId="27" xfId="3" applyNumberFormat="1" applyFont="1" applyFill="1" applyBorder="1" applyAlignment="1" applyProtection="1">
      <alignment horizontal="center"/>
    </xf>
    <xf numFmtId="0" fontId="72" fillId="2" borderId="28" xfId="54" applyFont="1" applyFill="1" applyBorder="1" applyAlignment="1" applyProtection="1">
      <alignment horizontal="justify" vertical="center" wrapText="1"/>
    </xf>
    <xf numFmtId="0" fontId="72" fillId="2" borderId="29" xfId="54" applyFont="1" applyFill="1" applyBorder="1" applyAlignment="1" applyProtection="1">
      <alignment horizontal="justify" vertical="center" wrapText="1"/>
    </xf>
    <xf numFmtId="0" fontId="72" fillId="2" borderId="30" xfId="54" applyFont="1" applyFill="1" applyBorder="1" applyAlignment="1" applyProtection="1">
      <alignment horizontal="justify" vertical="center" wrapText="1"/>
    </xf>
    <xf numFmtId="0" fontId="72" fillId="2" borderId="31" xfId="54" applyFont="1" applyFill="1" applyBorder="1" applyAlignment="1" applyProtection="1">
      <alignment horizontal="justify" vertical="center" wrapText="1"/>
    </xf>
    <xf numFmtId="0" fontId="72" fillId="2" borderId="34" xfId="54" applyFont="1" applyFill="1" applyBorder="1"/>
    <xf numFmtId="0" fontId="72" fillId="2" borderId="34" xfId="54" applyFont="1" applyFill="1" applyBorder="1" applyAlignment="1">
      <alignment horizontal="justify" vertical="center" wrapText="1"/>
    </xf>
    <xf numFmtId="0" fontId="72" fillId="2" borderId="35" xfId="54" applyFont="1" applyFill="1" applyBorder="1" applyAlignment="1">
      <alignment horizontal="justify" vertical="center" wrapText="1"/>
    </xf>
    <xf numFmtId="0" fontId="70" fillId="2" borderId="34" xfId="54" applyFont="1" applyFill="1" applyBorder="1" applyAlignment="1">
      <alignment horizontal="justify" vertical="center" wrapText="1"/>
    </xf>
    <xf numFmtId="0" fontId="70" fillId="2" borderId="35" xfId="54" applyFont="1" applyFill="1" applyBorder="1" applyAlignment="1">
      <alignment horizontal="justify" vertical="center" wrapText="1"/>
    </xf>
    <xf numFmtId="165" fontId="72" fillId="0" borderId="37" xfId="51" applyNumberFormat="1" applyFont="1" applyFill="1" applyBorder="1" applyAlignment="1">
      <alignment horizontal="right" vertical="center" wrapText="1"/>
    </xf>
    <xf numFmtId="165" fontId="72" fillId="0" borderId="38" xfId="51" applyNumberFormat="1" applyFont="1" applyFill="1" applyBorder="1" applyAlignment="1">
      <alignment horizontal="right" vertical="center" wrapText="1"/>
    </xf>
    <xf numFmtId="0" fontId="72" fillId="2" borderId="4" xfId="54" applyFont="1" applyFill="1" applyBorder="1"/>
    <xf numFmtId="0" fontId="72" fillId="2" borderId="0" xfId="54" applyFont="1" applyFill="1" applyBorder="1"/>
    <xf numFmtId="0" fontId="72" fillId="2" borderId="5" xfId="54" applyFont="1" applyFill="1" applyBorder="1"/>
    <xf numFmtId="0" fontId="72" fillId="2" borderId="28" xfId="54" applyFont="1" applyFill="1" applyBorder="1" applyAlignment="1">
      <alignment horizontal="justify" vertical="center" wrapText="1"/>
    </xf>
    <xf numFmtId="0" fontId="72" fillId="2" borderId="29" xfId="54" applyFont="1" applyFill="1" applyBorder="1" applyAlignment="1">
      <alignment horizontal="justify" vertical="center" wrapText="1"/>
    </xf>
    <xf numFmtId="165" fontId="70" fillId="0" borderId="37" xfId="51" applyNumberFormat="1" applyFont="1" applyFill="1" applyBorder="1" applyAlignment="1">
      <alignment horizontal="right" vertical="center" wrapText="1"/>
    </xf>
    <xf numFmtId="165" fontId="70" fillId="0" borderId="38" xfId="51" applyNumberFormat="1" applyFont="1" applyFill="1" applyBorder="1" applyAlignment="1">
      <alignment horizontal="right" vertical="center" wrapText="1"/>
    </xf>
    <xf numFmtId="0" fontId="72" fillId="2" borderId="6" xfId="54" applyFont="1" applyFill="1" applyBorder="1"/>
    <xf numFmtId="0" fontId="72" fillId="2" borderId="7" xfId="54" applyFont="1" applyFill="1" applyBorder="1"/>
    <xf numFmtId="0" fontId="72" fillId="2" borderId="8" xfId="54" applyFont="1" applyFill="1" applyBorder="1"/>
    <xf numFmtId="0" fontId="10" fillId="2" borderId="0" xfId="0" applyFont="1" applyFill="1" applyAlignment="1">
      <alignment vertical="center"/>
    </xf>
    <xf numFmtId="0" fontId="41" fillId="0" borderId="0" xfId="10" applyFont="1" applyFill="1"/>
    <xf numFmtId="0" fontId="13" fillId="0" borderId="0" xfId="10" applyFont="1" applyFill="1"/>
    <xf numFmtId="168" fontId="13" fillId="0" borderId="0" xfId="10" applyNumberFormat="1" applyFont="1" applyFill="1"/>
    <xf numFmtId="168" fontId="41" fillId="0" borderId="0" xfId="10" applyNumberFormat="1" applyFont="1" applyFill="1"/>
    <xf numFmtId="4" fontId="41" fillId="0" borderId="0" xfId="10" applyNumberFormat="1" applyFont="1" applyFill="1"/>
    <xf numFmtId="168" fontId="39" fillId="2" borderId="39" xfId="51" applyNumberFormat="1" applyFont="1" applyFill="1" applyBorder="1" applyAlignment="1">
      <alignment horizontal="right"/>
    </xf>
    <xf numFmtId="168" fontId="39" fillId="2" borderId="40" xfId="10" applyNumberFormat="1" applyFont="1" applyFill="1" applyBorder="1" applyAlignment="1">
      <alignment horizontal="right"/>
    </xf>
    <xf numFmtId="168" fontId="39" fillId="2" borderId="41" xfId="10" applyNumberFormat="1" applyFont="1" applyFill="1" applyBorder="1"/>
    <xf numFmtId="168" fontId="39" fillId="2" borderId="42" xfId="10" applyNumberFormat="1" applyFont="1" applyFill="1" applyBorder="1"/>
    <xf numFmtId="168" fontId="39" fillId="2" borderId="43" xfId="51" applyNumberFormat="1" applyFont="1" applyFill="1" applyBorder="1" applyAlignment="1">
      <alignment horizontal="right"/>
    </xf>
    <xf numFmtId="168" fontId="39" fillId="2" borderId="0" xfId="10" applyNumberFormat="1" applyFont="1" applyFill="1" applyBorder="1" applyAlignment="1">
      <alignment horizontal="right"/>
    </xf>
    <xf numFmtId="168" fontId="39" fillId="2" borderId="0" xfId="10" applyNumberFormat="1" applyFont="1" applyFill="1" applyBorder="1"/>
    <xf numFmtId="168" fontId="39" fillId="2" borderId="4" xfId="10" applyNumberFormat="1" applyFont="1" applyFill="1" applyBorder="1"/>
    <xf numFmtId="168" fontId="6" fillId="2" borderId="43" xfId="51" applyNumberFormat="1" applyFont="1" applyFill="1" applyBorder="1" applyAlignment="1"/>
    <xf numFmtId="169" fontId="12" fillId="22" borderId="11" xfId="10" applyNumberFormat="1" applyFont="1" applyFill="1" applyBorder="1" applyAlignment="1">
      <alignment horizontal="right" vertical="center"/>
    </xf>
    <xf numFmtId="168" fontId="6" fillId="2" borderId="17" xfId="10" applyNumberFormat="1" applyFont="1" applyFill="1" applyBorder="1"/>
    <xf numFmtId="168" fontId="6" fillId="2" borderId="34" xfId="10" applyNumberFormat="1" applyFont="1" applyFill="1" applyBorder="1"/>
    <xf numFmtId="168" fontId="6" fillId="2" borderId="5" xfId="51" applyNumberFormat="1" applyFont="1" applyFill="1" applyBorder="1" applyAlignment="1"/>
    <xf numFmtId="168" fontId="6" fillId="2" borderId="44" xfId="51" applyNumberFormat="1" applyFont="1" applyFill="1" applyBorder="1" applyAlignment="1"/>
    <xf numFmtId="3" fontId="42" fillId="0" borderId="31" xfId="51" applyNumberFormat="1" applyFont="1" applyFill="1" applyBorder="1" applyAlignment="1">
      <alignment horizontal="right"/>
    </xf>
    <xf numFmtId="168" fontId="39" fillId="2" borderId="45" xfId="10" applyNumberFormat="1" applyFont="1" applyFill="1" applyBorder="1" applyAlignment="1">
      <alignment horizontal="right"/>
    </xf>
    <xf numFmtId="168" fontId="39" fillId="2" borderId="17" xfId="10" applyNumberFormat="1" applyFont="1" applyFill="1" applyBorder="1"/>
    <xf numFmtId="168" fontId="39" fillId="2" borderId="34" xfId="10" applyNumberFormat="1" applyFont="1" applyFill="1" applyBorder="1"/>
    <xf numFmtId="168" fontId="39" fillId="2" borderId="46" xfId="10" applyNumberFormat="1" applyFont="1" applyFill="1" applyBorder="1" applyAlignment="1">
      <alignment horizontal="right"/>
    </xf>
    <xf numFmtId="168" fontId="39" fillId="2" borderId="46" xfId="10" applyNumberFormat="1" applyFont="1" applyFill="1" applyBorder="1"/>
    <xf numFmtId="168" fontId="6" fillId="2" borderId="31" xfId="51" applyNumberFormat="1" applyFont="1" applyFill="1" applyBorder="1" applyAlignment="1"/>
    <xf numFmtId="168" fontId="39" fillId="2" borderId="47" xfId="10" applyNumberFormat="1" applyFont="1" applyFill="1" applyBorder="1" applyAlignment="1">
      <alignment horizontal="right"/>
    </xf>
    <xf numFmtId="168" fontId="39" fillId="2" borderId="47" xfId="10" applyNumberFormat="1" applyFont="1" applyFill="1" applyBorder="1"/>
    <xf numFmtId="168" fontId="27" fillId="2" borderId="8" xfId="10" applyNumberFormat="1" applyFont="1" applyFill="1" applyBorder="1" applyAlignment="1">
      <alignment horizontal="right"/>
    </xf>
    <xf numFmtId="168" fontId="27" fillId="2" borderId="7" xfId="10" applyNumberFormat="1" applyFont="1" applyFill="1" applyBorder="1" applyAlignment="1">
      <alignment horizontal="right"/>
    </xf>
    <xf numFmtId="168" fontId="27" fillId="2" borderId="7" xfId="10" applyNumberFormat="1" applyFont="1" applyFill="1" applyBorder="1"/>
    <xf numFmtId="168" fontId="27" fillId="2" borderId="6" xfId="10" applyNumberFormat="1" applyFont="1" applyFill="1" applyBorder="1"/>
    <xf numFmtId="168" fontId="42" fillId="0" borderId="39" xfId="51" applyNumberFormat="1" applyFont="1" applyFill="1" applyBorder="1" applyAlignment="1">
      <alignment horizontal="right"/>
    </xf>
    <xf numFmtId="168" fontId="42" fillId="0" borderId="40" xfId="10" applyNumberFormat="1" applyFont="1" applyFill="1" applyBorder="1" applyAlignment="1">
      <alignment horizontal="right"/>
    </xf>
    <xf numFmtId="168" fontId="42" fillId="0" borderId="41" xfId="10" applyNumberFormat="1" applyFont="1" applyFill="1" applyBorder="1"/>
    <xf numFmtId="168" fontId="42" fillId="0" borderId="42" xfId="10" applyNumberFormat="1" applyFont="1" applyFill="1" applyBorder="1"/>
    <xf numFmtId="168" fontId="42" fillId="0" borderId="43" xfId="51" applyNumberFormat="1" applyFont="1" applyFill="1" applyBorder="1" applyAlignment="1">
      <alignment horizontal="right"/>
    </xf>
    <xf numFmtId="168" fontId="42" fillId="0" borderId="46" xfId="10" applyNumberFormat="1" applyFont="1" applyFill="1" applyBorder="1" applyAlignment="1">
      <alignment horizontal="right"/>
    </xf>
    <xf numFmtId="168" fontId="42" fillId="0" borderId="0" xfId="10" applyNumberFormat="1" applyFont="1" applyFill="1" applyBorder="1"/>
    <xf numFmtId="168" fontId="42" fillId="0" borderId="4" xfId="10" applyNumberFormat="1" applyFont="1" applyFill="1" applyBorder="1"/>
    <xf numFmtId="168" fontId="13" fillId="0" borderId="30" xfId="10" applyNumberFormat="1" applyFont="1" applyFill="1" applyBorder="1" applyAlignment="1">
      <alignment horizontal="right"/>
    </xf>
    <xf numFmtId="168" fontId="13" fillId="0" borderId="47" xfId="10" applyNumberFormat="1" applyFont="1" applyFill="1" applyBorder="1"/>
    <xf numFmtId="168" fontId="13" fillId="0" borderId="28" xfId="10" applyNumberFormat="1" applyFont="1" applyFill="1" applyBorder="1"/>
    <xf numFmtId="3" fontId="41" fillId="0" borderId="30" xfId="10" applyNumberFormat="1" applyFont="1" applyFill="1" applyBorder="1" applyAlignment="1">
      <alignment horizontal="right"/>
    </xf>
    <xf numFmtId="168" fontId="13" fillId="0" borderId="17" xfId="10" applyNumberFormat="1" applyFont="1" applyFill="1" applyBorder="1"/>
    <xf numFmtId="168" fontId="13" fillId="0" borderId="34" xfId="10" applyNumberFormat="1" applyFont="1" applyFill="1" applyBorder="1"/>
    <xf numFmtId="168" fontId="13" fillId="0" borderId="11" xfId="10" applyNumberFormat="1" applyFont="1" applyFill="1" applyBorder="1" applyAlignment="1">
      <alignment horizontal="right"/>
    </xf>
    <xf numFmtId="3" fontId="13" fillId="0" borderId="11" xfId="10" applyNumberFormat="1" applyFont="1" applyFill="1" applyBorder="1" applyAlignment="1">
      <alignment horizontal="right"/>
    </xf>
    <xf numFmtId="168" fontId="42" fillId="0" borderId="17" xfId="10" applyNumberFormat="1" applyFont="1" applyFill="1" applyBorder="1" applyAlignment="1">
      <alignment horizontal="right"/>
    </xf>
    <xf numFmtId="168" fontId="42" fillId="0" borderId="17" xfId="10" applyNumberFormat="1" applyFont="1" applyFill="1" applyBorder="1"/>
    <xf numFmtId="168" fontId="42" fillId="0" borderId="34" xfId="10" applyNumberFormat="1" applyFont="1" applyFill="1" applyBorder="1"/>
    <xf numFmtId="168" fontId="41" fillId="0" borderId="30" xfId="10" applyNumberFormat="1" applyFont="1" applyFill="1" applyBorder="1" applyAlignment="1">
      <alignment horizontal="right"/>
    </xf>
    <xf numFmtId="168" fontId="41" fillId="0" borderId="11" xfId="10" applyNumberFormat="1" applyFont="1" applyFill="1" applyBorder="1" applyAlignment="1">
      <alignment horizontal="right"/>
    </xf>
    <xf numFmtId="168" fontId="42" fillId="0" borderId="35" xfId="10" applyNumberFormat="1" applyFont="1" applyFill="1" applyBorder="1" applyAlignment="1">
      <alignment horizontal="right"/>
    </xf>
    <xf numFmtId="3" fontId="41" fillId="0" borderId="0" xfId="10" applyNumberFormat="1" applyFont="1" applyFill="1"/>
    <xf numFmtId="168" fontId="42" fillId="0" borderId="47" xfId="10" applyNumberFormat="1" applyFont="1" applyFill="1" applyBorder="1" applyAlignment="1">
      <alignment horizontal="right"/>
    </xf>
    <xf numFmtId="168" fontId="42" fillId="0" borderId="47" xfId="10" applyNumberFormat="1" applyFont="1" applyFill="1" applyBorder="1" applyAlignment="1">
      <alignment horizontal="center" vertical="center"/>
    </xf>
    <xf numFmtId="168" fontId="42" fillId="0" borderId="47" xfId="10" applyNumberFormat="1" applyFont="1" applyFill="1" applyBorder="1"/>
    <xf numFmtId="168" fontId="42" fillId="0" borderId="28" xfId="10" applyNumberFormat="1" applyFont="1" applyFill="1" applyBorder="1"/>
    <xf numFmtId="168" fontId="42" fillId="0" borderId="50" xfId="10" applyNumberFormat="1" applyFont="1" applyFill="1" applyBorder="1" applyAlignment="1">
      <alignment horizontal="right"/>
    </xf>
    <xf numFmtId="168" fontId="42" fillId="0" borderId="51" xfId="10" applyNumberFormat="1" applyFont="1" applyFill="1" applyBorder="1" applyAlignment="1">
      <alignment horizontal="right"/>
    </xf>
    <xf numFmtId="168" fontId="42" fillId="0" borderId="51" xfId="10" applyNumberFormat="1" applyFont="1" applyFill="1" applyBorder="1" applyAlignment="1">
      <alignment horizontal="center"/>
    </xf>
    <xf numFmtId="168" fontId="42" fillId="0" borderId="51" xfId="10" applyNumberFormat="1" applyFont="1" applyFill="1" applyBorder="1"/>
    <xf numFmtId="168" fontId="42" fillId="0" borderId="52" xfId="10" applyNumberFormat="1" applyFont="1" applyFill="1" applyBorder="1"/>
    <xf numFmtId="170" fontId="46" fillId="0" borderId="0" xfId="10" applyNumberFormat="1" applyFont="1" applyFill="1" applyAlignment="1">
      <alignment horizontal="right"/>
    </xf>
    <xf numFmtId="0" fontId="46" fillId="0" borderId="0" xfId="10" quotePrefix="1" applyFont="1" applyFill="1" applyAlignment="1"/>
    <xf numFmtId="0" fontId="46" fillId="0" borderId="0" xfId="10" applyFont="1" applyFill="1"/>
    <xf numFmtId="0" fontId="47" fillId="0" borderId="0" xfId="10" applyFont="1" applyFill="1"/>
    <xf numFmtId="170" fontId="47" fillId="0" borderId="0" xfId="10" applyNumberFormat="1" applyFont="1" applyFill="1" applyAlignment="1">
      <alignment horizontal="right"/>
    </xf>
    <xf numFmtId="0" fontId="47" fillId="0" borderId="0" xfId="10" quotePrefix="1" applyFont="1" applyFill="1" applyAlignment="1"/>
    <xf numFmtId="3" fontId="13" fillId="0" borderId="0" xfId="51" applyNumberFormat="1" applyFont="1" applyBorder="1"/>
    <xf numFmtId="3" fontId="49" fillId="0" borderId="0" xfId="0" applyNumberFormat="1" applyFont="1" applyAlignment="1">
      <alignment vertical="center"/>
    </xf>
    <xf numFmtId="3" fontId="49" fillId="0" borderId="18" xfId="0" applyNumberFormat="1" applyFont="1" applyBorder="1" applyAlignment="1">
      <alignment vertical="center"/>
    </xf>
    <xf numFmtId="3" fontId="42" fillId="2" borderId="5" xfId="0" applyNumberFormat="1" applyFont="1" applyFill="1" applyBorder="1" applyAlignment="1">
      <alignment horizontal="right" vertical="center" wrapText="1"/>
    </xf>
    <xf numFmtId="3" fontId="75" fillId="0" borderId="18" xfId="0" applyNumberFormat="1" applyFont="1" applyBorder="1" applyAlignment="1">
      <alignment vertical="center"/>
    </xf>
    <xf numFmtId="166" fontId="0" fillId="0" borderId="0" xfId="51" applyNumberFormat="1" applyFont="1" applyBorder="1" applyAlignment="1">
      <alignment horizontal="right"/>
    </xf>
    <xf numFmtId="166" fontId="14" fillId="2" borderId="0" xfId="51" applyNumberFormat="1" applyFont="1" applyFill="1" applyBorder="1" applyAlignment="1">
      <alignment horizontal="right"/>
    </xf>
    <xf numFmtId="3" fontId="14" fillId="22" borderId="0" xfId="0" applyNumberFormat="1" applyFont="1" applyFill="1" applyAlignment="1">
      <alignment horizontal="right" vertical="center"/>
    </xf>
    <xf numFmtId="3" fontId="14" fillId="22" borderId="5" xfId="0" applyNumberFormat="1" applyFont="1" applyFill="1" applyBorder="1" applyAlignment="1">
      <alignment horizontal="right" vertical="center"/>
    </xf>
    <xf numFmtId="0" fontId="72" fillId="2" borderId="17" xfId="54" applyFont="1" applyFill="1" applyBorder="1" applyAlignment="1">
      <alignment vertical="center" wrapText="1"/>
    </xf>
    <xf numFmtId="165" fontId="72" fillId="0" borderId="53" xfId="51" applyNumberFormat="1" applyFont="1" applyFill="1" applyBorder="1" applyAlignment="1" applyProtection="1">
      <alignment horizontal="right" vertical="center" wrapText="1"/>
    </xf>
    <xf numFmtId="165" fontId="72" fillId="0" borderId="49" xfId="51" applyNumberFormat="1" applyFont="1" applyFill="1" applyBorder="1" applyAlignment="1" applyProtection="1">
      <alignment horizontal="right" vertical="center" wrapText="1"/>
    </xf>
    <xf numFmtId="165" fontId="72" fillId="2" borderId="30" xfId="54" applyNumberFormat="1" applyFont="1" applyFill="1" applyBorder="1" applyAlignment="1">
      <alignment horizontal="right" vertical="center" wrapText="1"/>
    </xf>
    <xf numFmtId="165" fontId="72" fillId="2" borderId="31" xfId="54" applyNumberFormat="1" applyFont="1" applyFill="1" applyBorder="1" applyAlignment="1">
      <alignment horizontal="right" vertical="center" wrapText="1"/>
    </xf>
    <xf numFmtId="0" fontId="72" fillId="0" borderId="11" xfId="0" applyFont="1" applyBorder="1" applyAlignment="1">
      <alignment horizontal="right" vertical="center" wrapText="1"/>
    </xf>
    <xf numFmtId="3" fontId="72" fillId="0" borderId="11" xfId="0" applyNumberFormat="1" applyFont="1" applyBorder="1" applyAlignment="1">
      <alignment horizontal="right" vertical="center" wrapText="1"/>
    </xf>
    <xf numFmtId="3" fontId="72" fillId="0" borderId="33" xfId="0" applyNumberFormat="1" applyFont="1" applyBorder="1" applyAlignment="1">
      <alignment horizontal="right" vertical="center" wrapText="1"/>
    </xf>
    <xf numFmtId="165" fontId="72" fillId="0" borderId="53" xfId="51" applyNumberFormat="1" applyFont="1" applyFill="1" applyBorder="1" applyAlignment="1">
      <alignment horizontal="right" vertical="center" wrapText="1"/>
    </xf>
    <xf numFmtId="165" fontId="72" fillId="0" borderId="49" xfId="51" applyNumberFormat="1" applyFont="1" applyFill="1" applyBorder="1" applyAlignment="1">
      <alignment horizontal="right" vertical="center" wrapText="1"/>
    </xf>
    <xf numFmtId="165" fontId="72" fillId="0" borderId="30" xfId="51" applyNumberFormat="1" applyFont="1" applyFill="1" applyBorder="1" applyAlignment="1" applyProtection="1">
      <alignment horizontal="right" vertical="center" wrapText="1"/>
      <protection locked="0"/>
    </xf>
    <xf numFmtId="165" fontId="72" fillId="0" borderId="31" xfId="51" applyNumberFormat="1" applyFont="1" applyFill="1" applyBorder="1" applyAlignment="1" applyProtection="1">
      <alignment horizontal="right" vertical="center" wrapText="1"/>
      <protection locked="0"/>
    </xf>
    <xf numFmtId="0" fontId="72" fillId="2" borderId="17" xfId="54" applyFont="1" applyFill="1" applyBorder="1" applyAlignment="1">
      <alignment horizontal="justify" vertical="center" wrapText="1"/>
    </xf>
    <xf numFmtId="0" fontId="72" fillId="2" borderId="55" xfId="54" applyFont="1" applyFill="1" applyBorder="1" applyAlignment="1">
      <alignment horizontal="right" vertical="center" wrapText="1"/>
    </xf>
    <xf numFmtId="0" fontId="72" fillId="2" borderId="48" xfId="54" applyFont="1" applyFill="1" applyBorder="1" applyAlignment="1">
      <alignment horizontal="right" vertical="center" wrapText="1"/>
    </xf>
    <xf numFmtId="165" fontId="72" fillId="0" borderId="30" xfId="51" applyNumberFormat="1" applyFont="1" applyFill="1" applyBorder="1" applyAlignment="1">
      <alignment horizontal="right" vertical="center" wrapText="1"/>
    </xf>
    <xf numFmtId="165" fontId="72" fillId="0" borderId="31" xfId="51" applyNumberFormat="1" applyFont="1" applyFill="1" applyBorder="1" applyAlignment="1">
      <alignment horizontal="right" vertical="center" wrapText="1"/>
    </xf>
    <xf numFmtId="0" fontId="72" fillId="0" borderId="33" xfId="0" applyFont="1" applyBorder="1" applyAlignment="1">
      <alignment horizontal="right" vertical="center" wrapText="1"/>
    </xf>
    <xf numFmtId="0" fontId="72" fillId="2" borderId="55" xfId="54" applyFont="1" applyFill="1" applyBorder="1" applyAlignment="1">
      <alignment horizontal="justify" vertical="center" wrapText="1"/>
    </xf>
    <xf numFmtId="0" fontId="72" fillId="2" borderId="48" xfId="54" applyFont="1" applyFill="1" applyBorder="1" applyAlignment="1">
      <alignment horizontal="justify" vertical="center" wrapText="1"/>
    </xf>
    <xf numFmtId="3" fontId="40" fillId="0" borderId="0" xfId="51" applyNumberFormat="1" applyFont="1" applyFill="1" applyBorder="1"/>
    <xf numFmtId="3" fontId="13" fillId="0" borderId="0" xfId="0" applyNumberFormat="1" applyFont="1" applyFill="1" applyBorder="1" applyAlignment="1">
      <alignment horizontal="right" vertical="top"/>
    </xf>
    <xf numFmtId="0" fontId="42" fillId="2" borderId="3" xfId="0" applyFont="1" applyFill="1" applyBorder="1" applyAlignment="1">
      <alignment horizontal="center" vertical="center" wrapText="1"/>
    </xf>
    <xf numFmtId="0" fontId="42" fillId="2" borderId="8" xfId="0" applyFont="1" applyFill="1" applyBorder="1" applyAlignment="1">
      <alignment horizontal="center" vertical="center" wrapText="1"/>
    </xf>
    <xf numFmtId="0" fontId="41" fillId="2" borderId="4" xfId="0" applyFont="1" applyFill="1" applyBorder="1" applyAlignment="1">
      <alignment horizontal="justify" vertical="center" wrapText="1"/>
    </xf>
    <xf numFmtId="0" fontId="41" fillId="2" borderId="5" xfId="0" applyFont="1" applyFill="1" applyBorder="1" applyAlignment="1">
      <alignment horizontal="justify" vertical="center" wrapText="1"/>
    </xf>
    <xf numFmtId="0" fontId="8" fillId="2" borderId="8" xfId="0" applyFont="1" applyFill="1" applyBorder="1" applyAlignment="1">
      <alignment horizontal="center" vertical="center" wrapText="1"/>
    </xf>
    <xf numFmtId="0" fontId="77" fillId="0" borderId="0" xfId="0" applyFont="1" applyAlignment="1">
      <alignment horizontal="center" vertical="center"/>
    </xf>
    <xf numFmtId="0" fontId="76" fillId="0" borderId="0" xfId="0" applyFont="1" applyAlignment="1">
      <alignment vertical="center" wrapText="1"/>
    </xf>
    <xf numFmtId="17" fontId="77" fillId="0" borderId="7" xfId="0" applyNumberFormat="1" applyFont="1" applyBorder="1" applyAlignment="1">
      <alignment horizontal="center" vertical="center" wrapText="1"/>
    </xf>
    <xf numFmtId="0" fontId="76" fillId="0" borderId="0" xfId="0" applyFont="1" applyAlignment="1">
      <alignment vertical="center"/>
    </xf>
    <xf numFmtId="0" fontId="78" fillId="0" borderId="0" xfId="0" applyFont="1" applyAlignment="1">
      <alignment horizontal="justify" vertical="center" wrapText="1"/>
    </xf>
    <xf numFmtId="0" fontId="78" fillId="0" borderId="0" xfId="0" applyFont="1" applyAlignment="1">
      <alignment horizontal="justify" vertical="center"/>
    </xf>
    <xf numFmtId="0" fontId="78" fillId="0" borderId="0" xfId="0" applyFont="1" applyAlignment="1">
      <alignment horizontal="right" vertical="center" wrapText="1"/>
    </xf>
    <xf numFmtId="3" fontId="69" fillId="0" borderId="0" xfId="0" applyNumberFormat="1" applyFont="1" applyAlignment="1">
      <alignment horizontal="right" vertical="center" wrapText="1"/>
    </xf>
    <xf numFmtId="3" fontId="78" fillId="0" borderId="0" xfId="0" applyNumberFormat="1" applyFont="1" applyAlignment="1">
      <alignment horizontal="right" vertical="center" wrapText="1"/>
    </xf>
    <xf numFmtId="3" fontId="78" fillId="0" borderId="7" xfId="0" applyNumberFormat="1" applyFont="1" applyBorder="1" applyAlignment="1">
      <alignment horizontal="right" vertical="center" wrapText="1"/>
    </xf>
    <xf numFmtId="3" fontId="69" fillId="0" borderId="0" xfId="0" applyNumberFormat="1" applyFont="1" applyAlignment="1">
      <alignment vertical="center" wrapText="1"/>
    </xf>
    <xf numFmtId="0" fontId="6" fillId="0" borderId="14" xfId="0" applyFont="1" applyBorder="1"/>
    <xf numFmtId="0" fontId="6" fillId="0" borderId="0" xfId="0" applyFont="1" applyBorder="1"/>
    <xf numFmtId="4" fontId="8" fillId="2" borderId="5" xfId="0" applyNumberFormat="1" applyFont="1" applyFill="1" applyBorder="1" applyAlignment="1">
      <alignment horizontal="right" vertical="center" wrapText="1"/>
    </xf>
    <xf numFmtId="10" fontId="8" fillId="2" borderId="5" xfId="59" applyNumberFormat="1" applyFont="1" applyFill="1" applyBorder="1" applyAlignment="1">
      <alignment horizontal="center" vertical="center" wrapText="1"/>
    </xf>
    <xf numFmtId="4" fontId="8" fillId="2" borderId="8" xfId="0" applyNumberFormat="1" applyFont="1" applyFill="1" applyBorder="1" applyAlignment="1">
      <alignment horizontal="right" vertical="center" wrapText="1"/>
    </xf>
    <xf numFmtId="10" fontId="8" fillId="2" borderId="8" xfId="59" applyNumberFormat="1" applyFont="1" applyFill="1" applyBorder="1" applyAlignment="1">
      <alignment horizontal="center" vertical="center" wrapText="1"/>
    </xf>
    <xf numFmtId="165" fontId="47" fillId="0" borderId="0" xfId="51" applyNumberFormat="1" applyFont="1"/>
    <xf numFmtId="3" fontId="61" fillId="0" borderId="18" xfId="52" applyNumberFormat="1" applyFont="1" applyFill="1" applyBorder="1" applyAlignment="1">
      <alignment horizontal="right" vertical="center"/>
    </xf>
    <xf numFmtId="3" fontId="6" fillId="0" borderId="0" xfId="56" applyNumberFormat="1" applyFont="1"/>
    <xf numFmtId="0" fontId="69" fillId="0" borderId="4" xfId="0" applyFont="1" applyFill="1" applyBorder="1" applyAlignment="1">
      <alignment horizontal="justify" vertical="justify" wrapText="1"/>
    </xf>
    <xf numFmtId="0" fontId="69" fillId="0" borderId="0" xfId="0" applyFont="1" applyFill="1" applyBorder="1" applyAlignment="1">
      <alignment horizontal="justify" vertical="justify" wrapText="1"/>
    </xf>
    <xf numFmtId="0" fontId="69" fillId="0" borderId="5" xfId="0" applyFont="1" applyFill="1" applyBorder="1" applyAlignment="1">
      <alignment horizontal="justify" vertical="justify" wrapText="1"/>
    </xf>
    <xf numFmtId="0" fontId="69" fillId="0" borderId="4" xfId="0" applyFont="1" applyFill="1" applyBorder="1" applyAlignment="1">
      <alignment horizontal="left" vertical="justify" wrapText="1"/>
    </xf>
    <xf numFmtId="0" fontId="69" fillId="0" borderId="0" xfId="0" applyFont="1" applyFill="1" applyBorder="1" applyAlignment="1">
      <alignment horizontal="left" vertical="justify" wrapText="1"/>
    </xf>
    <xf numFmtId="0" fontId="69" fillId="0" borderId="5" xfId="0" applyFont="1" applyFill="1" applyBorder="1" applyAlignment="1">
      <alignment horizontal="left" vertical="justify" wrapText="1"/>
    </xf>
    <xf numFmtId="0" fontId="69" fillId="0" borderId="4" xfId="0" applyFont="1" applyFill="1" applyBorder="1" applyAlignment="1">
      <alignment horizontal="center" vertical="justify" wrapText="1"/>
    </xf>
    <xf numFmtId="0" fontId="69" fillId="0" borderId="0" xfId="0" applyFont="1" applyFill="1" applyBorder="1" applyAlignment="1">
      <alignment horizontal="center" vertical="justify" wrapText="1"/>
    </xf>
    <xf numFmtId="0" fontId="69" fillId="0" borderId="5" xfId="0" applyFont="1" applyFill="1" applyBorder="1" applyAlignment="1">
      <alignment horizontal="center" vertical="justify" wrapText="1"/>
    </xf>
    <xf numFmtId="0" fontId="38" fillId="2" borderId="2" xfId="0" quotePrefix="1" applyFont="1" applyFill="1" applyBorder="1" applyAlignment="1"/>
    <xf numFmtId="4" fontId="38" fillId="2" borderId="2" xfId="0" quotePrefix="1" applyNumberFormat="1" applyFont="1" applyFill="1" applyBorder="1" applyAlignment="1"/>
    <xf numFmtId="4" fontId="38" fillId="2" borderId="2" xfId="0" applyNumberFormat="1" applyFont="1" applyFill="1" applyBorder="1"/>
    <xf numFmtId="0" fontId="38" fillId="2" borderId="3" xfId="0" applyFont="1" applyFill="1" applyBorder="1"/>
    <xf numFmtId="0" fontId="37" fillId="2" borderId="0" xfId="0" quotePrefix="1" applyFont="1" applyFill="1" applyBorder="1" applyAlignment="1"/>
    <xf numFmtId="4" fontId="37" fillId="2" borderId="0" xfId="0" quotePrefix="1" applyNumberFormat="1" applyFont="1" applyFill="1" applyBorder="1" applyAlignment="1"/>
    <xf numFmtId="4" fontId="37" fillId="2" borderId="0" xfId="0" applyNumberFormat="1" applyFont="1" applyFill="1" applyBorder="1"/>
    <xf numFmtId="0" fontId="37" fillId="2" borderId="5" xfId="0" applyFont="1" applyFill="1" applyBorder="1"/>
    <xf numFmtId="0" fontId="27" fillId="2" borderId="6" xfId="0" applyFont="1" applyFill="1" applyBorder="1" applyAlignment="1"/>
    <xf numFmtId="0" fontId="27" fillId="2" borderId="7" xfId="0" applyFont="1" applyFill="1" applyBorder="1" applyAlignment="1"/>
    <xf numFmtId="0" fontId="27" fillId="2" borderId="8" xfId="0" applyFont="1" applyFill="1" applyBorder="1" applyAlignment="1"/>
    <xf numFmtId="0" fontId="27" fillId="2" borderId="20" xfId="55" applyFont="1" applyFill="1" applyBorder="1" applyAlignment="1">
      <alignment horizontal="center" vertical="center"/>
    </xf>
    <xf numFmtId="3" fontId="16" fillId="2" borderId="20" xfId="57" applyNumberFormat="1" applyFont="1" applyFill="1" applyBorder="1"/>
    <xf numFmtId="0" fontId="16" fillId="0" borderId="0" xfId="0" applyFont="1" applyAlignment="1">
      <alignment horizontal="center"/>
    </xf>
    <xf numFmtId="0" fontId="36" fillId="2" borderId="1" xfId="0" applyFont="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35" fillId="2" borderId="4" xfId="0" applyFont="1" applyFill="1" applyBorder="1" applyAlignment="1">
      <alignment horizontal="center"/>
    </xf>
    <xf numFmtId="0" fontId="35" fillId="2" borderId="0" xfId="0" applyFont="1" applyFill="1" applyBorder="1" applyAlignment="1">
      <alignment horizontal="center"/>
    </xf>
    <xf numFmtId="0" fontId="35" fillId="2" borderId="5" xfId="0" applyFont="1" applyFill="1" applyBorder="1" applyAlignment="1">
      <alignment horizontal="center"/>
    </xf>
    <xf numFmtId="0" fontId="35" fillId="2" borderId="6" xfId="0" applyFont="1" applyFill="1" applyBorder="1" applyAlignment="1">
      <alignment horizontal="center" vertical="center"/>
    </xf>
    <xf numFmtId="0" fontId="35" fillId="2" borderId="7" xfId="0" applyFont="1" applyFill="1" applyBorder="1" applyAlignment="1">
      <alignment horizontal="center" vertical="center"/>
    </xf>
    <xf numFmtId="0" fontId="35" fillId="2" borderId="8" xfId="0" applyFont="1" applyFill="1" applyBorder="1" applyAlignment="1">
      <alignment horizontal="center" vertical="center"/>
    </xf>
    <xf numFmtId="0" fontId="27" fillId="21" borderId="13" xfId="0" applyFont="1" applyFill="1" applyBorder="1" applyAlignment="1">
      <alignment horizontal="center"/>
    </xf>
    <xf numFmtId="0" fontId="27" fillId="21" borderId="0" xfId="0" applyFont="1" applyFill="1" applyBorder="1" applyAlignment="1">
      <alignment horizontal="center"/>
    </xf>
    <xf numFmtId="0" fontId="27" fillId="21" borderId="12" xfId="0" applyFont="1" applyFill="1" applyBorder="1" applyAlignment="1">
      <alignment horizont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2" borderId="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3" fontId="78" fillId="0" borderId="2" xfId="0" applyNumberFormat="1" applyFont="1" applyBorder="1" applyAlignment="1">
      <alignment horizontal="right" vertical="center" wrapText="1"/>
    </xf>
    <xf numFmtId="3" fontId="78" fillId="0" borderId="0" xfId="0" applyNumberFormat="1" applyFont="1" applyAlignment="1">
      <alignment horizontal="right" vertical="center" wrapText="1"/>
    </xf>
    <xf numFmtId="0" fontId="78" fillId="0" borderId="0" xfId="0" applyFont="1" applyAlignment="1">
      <alignment horizontal="justify" vertical="center"/>
    </xf>
    <xf numFmtId="0" fontId="76" fillId="0" borderId="0" xfId="0" applyFont="1" applyAlignment="1">
      <alignment vertical="center" wrapText="1"/>
    </xf>
    <xf numFmtId="0" fontId="69" fillId="0" borderId="0" xfId="0" applyFont="1" applyAlignment="1">
      <alignment horizontal="right" vertical="center"/>
    </xf>
    <xf numFmtId="0" fontId="78" fillId="0" borderId="0" xfId="0" applyFont="1" applyAlignment="1">
      <alignment horizontal="right" vertical="center" wrapText="1"/>
    </xf>
    <xf numFmtId="0" fontId="40" fillId="0" borderId="0" xfId="0" applyFont="1" applyAlignment="1">
      <alignment horizontal="center"/>
    </xf>
    <xf numFmtId="0" fontId="36" fillId="2" borderId="2" xfId="0" applyFont="1" applyFill="1" applyBorder="1" applyAlignment="1">
      <alignment horizontal="center"/>
    </xf>
    <xf numFmtId="0" fontId="36" fillId="2" borderId="3" xfId="0" applyFont="1" applyFill="1" applyBorder="1" applyAlignment="1">
      <alignment horizontal="center"/>
    </xf>
    <xf numFmtId="0" fontId="35" fillId="2" borderId="4"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6" xfId="0" applyFont="1" applyFill="1" applyBorder="1" applyAlignment="1">
      <alignment horizontal="center"/>
    </xf>
    <xf numFmtId="0" fontId="35" fillId="2" borderId="7" xfId="0" applyFont="1" applyFill="1" applyBorder="1" applyAlignment="1">
      <alignment horizontal="center"/>
    </xf>
    <xf numFmtId="0" fontId="35" fillId="2" borderId="8" xfId="0" applyFont="1" applyFill="1" applyBorder="1" applyAlignment="1">
      <alignment horizontal="center"/>
    </xf>
    <xf numFmtId="0" fontId="41" fillId="0" borderId="0" xfId="52" applyFont="1" applyBorder="1" applyAlignment="1">
      <alignment horizontal="left" wrapText="1"/>
    </xf>
    <xf numFmtId="0" fontId="48" fillId="0" borderId="0" xfId="0" applyFont="1" applyAlignment="1">
      <alignment horizontal="center"/>
    </xf>
    <xf numFmtId="0" fontId="27" fillId="2" borderId="6" xfId="0" applyFont="1" applyFill="1" applyBorder="1" applyAlignment="1">
      <alignment horizontal="center"/>
    </xf>
    <xf numFmtId="0" fontId="27" fillId="2" borderId="7" xfId="0" applyFont="1" applyFill="1" applyBorder="1" applyAlignment="1">
      <alignment horizontal="center"/>
    </xf>
    <xf numFmtId="0" fontId="27" fillId="2" borderId="8" xfId="0" applyFont="1" applyFill="1" applyBorder="1" applyAlignment="1">
      <alignment horizontal="center"/>
    </xf>
    <xf numFmtId="0" fontId="42" fillId="2" borderId="6" xfId="0" applyFont="1" applyFill="1" applyBorder="1" applyAlignment="1">
      <alignment horizontal="center"/>
    </xf>
    <xf numFmtId="0" fontId="42" fillId="2" borderId="7" xfId="0" applyFont="1" applyFill="1" applyBorder="1" applyAlignment="1">
      <alignment horizontal="center"/>
    </xf>
    <xf numFmtId="0" fontId="42" fillId="2" borderId="8" xfId="0" applyFont="1" applyFill="1" applyBorder="1" applyAlignment="1">
      <alignment horizontal="center"/>
    </xf>
    <xf numFmtId="0" fontId="16" fillId="0" borderId="0" xfId="56" applyFont="1" applyFill="1" applyAlignment="1">
      <alignment horizontal="center"/>
    </xf>
    <xf numFmtId="0" fontId="5" fillId="2" borderId="1" xfId="56" applyFont="1" applyFill="1" applyBorder="1" applyAlignment="1">
      <alignment horizontal="center"/>
    </xf>
    <xf numFmtId="0" fontId="6" fillId="2" borderId="2" xfId="56" applyFont="1" applyFill="1" applyBorder="1" applyAlignment="1">
      <alignment horizontal="center"/>
    </xf>
    <xf numFmtId="0" fontId="6" fillId="2" borderId="3" xfId="56" applyFont="1" applyFill="1" applyBorder="1" applyAlignment="1">
      <alignment horizontal="center"/>
    </xf>
    <xf numFmtId="0" fontId="58" fillId="2" borderId="4" xfId="56" applyFont="1" applyFill="1" applyBorder="1" applyAlignment="1">
      <alignment horizontal="center"/>
    </xf>
    <xf numFmtId="0" fontId="58" fillId="2" borderId="0" xfId="56" applyFont="1" applyFill="1" applyBorder="1" applyAlignment="1">
      <alignment horizontal="center"/>
    </xf>
    <xf numFmtId="0" fontId="58" fillId="2" borderId="5" xfId="56" applyFont="1" applyFill="1" applyBorder="1" applyAlignment="1">
      <alignment horizontal="center"/>
    </xf>
    <xf numFmtId="0" fontId="7" fillId="2" borderId="4" xfId="56" applyFont="1" applyFill="1" applyBorder="1" applyAlignment="1">
      <alignment horizontal="center"/>
    </xf>
    <xf numFmtId="0" fontId="7" fillId="2" borderId="0" xfId="56" applyFont="1" applyFill="1" applyBorder="1" applyAlignment="1">
      <alignment horizontal="center"/>
    </xf>
    <xf numFmtId="0" fontId="7" fillId="2" borderId="5" xfId="56" applyFont="1" applyFill="1" applyBorder="1" applyAlignment="1">
      <alignment horizontal="center"/>
    </xf>
    <xf numFmtId="0" fontId="58" fillId="2" borderId="6" xfId="56" applyFont="1" applyFill="1" applyBorder="1" applyAlignment="1">
      <alignment horizontal="center"/>
    </xf>
    <xf numFmtId="0" fontId="6" fillId="2" borderId="7" xfId="56" applyFont="1" applyFill="1" applyBorder="1" applyAlignment="1">
      <alignment horizontal="center"/>
    </xf>
    <xf numFmtId="0" fontId="6" fillId="2" borderId="8" xfId="56" applyFont="1" applyFill="1" applyBorder="1" applyAlignment="1">
      <alignment horizontal="center"/>
    </xf>
    <xf numFmtId="0" fontId="6" fillId="0" borderId="0" xfId="56" applyFont="1" applyAlignment="1">
      <alignment horizontal="center"/>
    </xf>
    <xf numFmtId="0" fontId="27" fillId="0" borderId="19" xfId="55" applyFont="1" applyFill="1" applyBorder="1" applyAlignment="1">
      <alignment horizontal="center" vertical="center" wrapText="1"/>
    </xf>
    <xf numFmtId="0" fontId="27" fillId="0" borderId="14" xfId="55" applyFont="1" applyFill="1" applyBorder="1" applyAlignment="1">
      <alignment horizontal="center" vertical="center" wrapText="1"/>
    </xf>
    <xf numFmtId="0" fontId="36" fillId="0" borderId="1" xfId="0" applyFont="1" applyFill="1" applyBorder="1" applyAlignment="1">
      <alignment horizontal="center"/>
    </xf>
    <xf numFmtId="0" fontId="36" fillId="0" borderId="2" xfId="0" applyFont="1" applyFill="1" applyBorder="1" applyAlignment="1">
      <alignment horizontal="center"/>
    </xf>
    <xf numFmtId="0" fontId="36" fillId="0" borderId="3" xfId="0" applyFont="1" applyFill="1" applyBorder="1" applyAlignment="1">
      <alignment horizontal="center"/>
    </xf>
    <xf numFmtId="0" fontId="35" fillId="0" borderId="4" xfId="0" applyFont="1" applyFill="1" applyBorder="1" applyAlignment="1">
      <alignment horizontal="center"/>
    </xf>
    <xf numFmtId="0" fontId="35" fillId="0" borderId="0" xfId="0" applyFont="1" applyFill="1" applyBorder="1" applyAlignment="1">
      <alignment horizontal="center"/>
    </xf>
    <xf numFmtId="0" fontId="35" fillId="0" borderId="5" xfId="0" applyFont="1" applyFill="1" applyBorder="1" applyAlignment="1">
      <alignment horizontal="center"/>
    </xf>
    <xf numFmtId="0" fontId="35" fillId="0" borderId="6"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27" fillId="21" borderId="4" xfId="0" applyFont="1" applyFill="1" applyBorder="1" applyAlignment="1">
      <alignment horizontal="center"/>
    </xf>
    <xf numFmtId="0" fontId="27" fillId="21" borderId="5" xfId="0" applyFont="1" applyFill="1" applyBorder="1" applyAlignment="1">
      <alignment horizontal="center"/>
    </xf>
    <xf numFmtId="0" fontId="27" fillId="0" borderId="1" xfId="55" applyFont="1" applyFill="1" applyBorder="1" applyAlignment="1">
      <alignment horizontal="center" vertical="center" wrapText="1"/>
    </xf>
    <xf numFmtId="0" fontId="27" fillId="0" borderId="2" xfId="55" applyFont="1" applyFill="1" applyBorder="1" applyAlignment="1">
      <alignment horizontal="center" vertical="center" wrapText="1"/>
    </xf>
    <xf numFmtId="0" fontId="27" fillId="0" borderId="3" xfId="55" applyFont="1" applyFill="1" applyBorder="1" applyAlignment="1">
      <alignment horizontal="center" vertical="center" wrapText="1"/>
    </xf>
    <xf numFmtId="0" fontId="27" fillId="0" borderId="6" xfId="55" applyFont="1" applyFill="1" applyBorder="1" applyAlignment="1">
      <alignment horizontal="center" vertical="center" wrapText="1"/>
    </xf>
    <xf numFmtId="0" fontId="27" fillId="0" borderId="7" xfId="55" applyFont="1" applyFill="1" applyBorder="1" applyAlignment="1">
      <alignment horizontal="center" vertical="center" wrapText="1"/>
    </xf>
    <xf numFmtId="0" fontId="27" fillId="0" borderId="8" xfId="55" applyFont="1" applyFill="1" applyBorder="1" applyAlignment="1">
      <alignment horizontal="center" vertical="center" wrapText="1"/>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5" fillId="2" borderId="4"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2" fillId="2" borderId="8" xfId="0" applyFont="1" applyFill="1" applyBorder="1" applyAlignment="1">
      <alignment horizontal="center" vertical="center" wrapText="1"/>
    </xf>
    <xf numFmtId="0" fontId="42" fillId="2" borderId="19" xfId="0" applyFont="1" applyFill="1" applyBorder="1" applyAlignment="1">
      <alignment horizontal="center" vertical="center" wrapText="1"/>
    </xf>
    <xf numFmtId="0" fontId="42" fillId="2" borderId="14" xfId="0" applyFont="1" applyFill="1" applyBorder="1" applyAlignment="1">
      <alignment horizontal="center" vertical="center" wrapText="1"/>
    </xf>
    <xf numFmtId="0" fontId="42" fillId="2" borderId="4" xfId="0" applyFont="1" applyFill="1" applyBorder="1" applyAlignment="1">
      <alignment horizontal="justify" vertical="center" wrapText="1"/>
    </xf>
    <xf numFmtId="0" fontId="42" fillId="2" borderId="5" xfId="0" applyFont="1" applyFill="1" applyBorder="1" applyAlignment="1">
      <alignment horizontal="justify" vertical="center" wrapText="1"/>
    </xf>
    <xf numFmtId="0" fontId="42" fillId="2" borderId="1" xfId="0" applyFont="1" applyFill="1" applyBorder="1" applyAlignment="1">
      <alignment horizontal="justify" vertical="center" wrapText="1"/>
    </xf>
    <xf numFmtId="0" fontId="42" fillId="2" borderId="3" xfId="0" applyFont="1" applyFill="1" applyBorder="1" applyAlignment="1">
      <alignment horizontal="justify" vertical="center" wrapText="1"/>
    </xf>
    <xf numFmtId="0" fontId="41" fillId="2" borderId="4" xfId="0" applyFont="1" applyFill="1" applyBorder="1" applyAlignment="1">
      <alignment horizontal="left" vertical="center" wrapText="1"/>
    </xf>
    <xf numFmtId="0" fontId="41" fillId="2" borderId="5" xfId="0" applyFont="1" applyFill="1" applyBorder="1" applyAlignment="1">
      <alignment horizontal="left" vertical="center" wrapText="1"/>
    </xf>
    <xf numFmtId="0" fontId="41" fillId="2" borderId="4" xfId="0" applyFont="1" applyFill="1" applyBorder="1" applyAlignment="1">
      <alignment horizontal="left" vertical="center" wrapText="1" indent="1"/>
    </xf>
    <xf numFmtId="0" fontId="41" fillId="2" borderId="5" xfId="0" applyFont="1" applyFill="1" applyBorder="1" applyAlignment="1">
      <alignment horizontal="left" vertical="center" wrapText="1" indent="1"/>
    </xf>
    <xf numFmtId="0" fontId="13" fillId="2" borderId="0" xfId="0" applyFont="1" applyFill="1" applyAlignment="1">
      <alignment horizontal="left" wrapText="1"/>
    </xf>
    <xf numFmtId="0" fontId="41" fillId="2" borderId="4" xfId="0" applyFont="1" applyFill="1" applyBorder="1" applyAlignment="1">
      <alignment horizontal="justify" vertical="center" wrapText="1"/>
    </xf>
    <xf numFmtId="0" fontId="41" fillId="2" borderId="5" xfId="0" applyFont="1" applyFill="1" applyBorder="1" applyAlignment="1">
      <alignment horizontal="justify" vertical="center" wrapText="1"/>
    </xf>
    <xf numFmtId="0" fontId="43" fillId="2" borderId="4" xfId="0" applyFont="1" applyFill="1" applyBorder="1" applyAlignment="1">
      <alignment horizontal="justify" vertical="center" wrapText="1"/>
    </xf>
    <xf numFmtId="0" fontId="43" fillId="2" borderId="5" xfId="0" applyFont="1" applyFill="1" applyBorder="1" applyAlignment="1">
      <alignment horizontal="justify" vertical="center" wrapText="1"/>
    </xf>
    <xf numFmtId="0" fontId="43" fillId="2" borderId="6" xfId="0" applyFont="1" applyFill="1" applyBorder="1" applyAlignment="1">
      <alignment horizontal="justify" vertical="center" wrapText="1"/>
    </xf>
    <xf numFmtId="0" fontId="43" fillId="2" borderId="8" xfId="0" applyFont="1" applyFill="1" applyBorder="1" applyAlignment="1">
      <alignment horizontal="justify" vertical="center" wrapText="1"/>
    </xf>
    <xf numFmtId="0" fontId="13" fillId="2" borderId="0" xfId="0" applyFont="1" applyFill="1" applyAlignment="1">
      <alignment horizontal="left"/>
    </xf>
    <xf numFmtId="0" fontId="42" fillId="2" borderId="19" xfId="0" applyFont="1" applyFill="1" applyBorder="1" applyAlignment="1">
      <alignment horizontal="center" vertical="center"/>
    </xf>
    <xf numFmtId="0" fontId="42" fillId="2" borderId="18" xfId="0" applyFont="1" applyFill="1" applyBorder="1" applyAlignment="1">
      <alignment horizontal="center" vertical="center"/>
    </xf>
    <xf numFmtId="0" fontId="42" fillId="2" borderId="14" xfId="0" applyFont="1" applyFill="1" applyBorder="1" applyAlignment="1">
      <alignment horizontal="center" vertical="center"/>
    </xf>
    <xf numFmtId="0" fontId="42" fillId="2" borderId="18"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58" fillId="0" borderId="4"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69" fillId="0" borderId="4" xfId="0" applyFont="1" applyFill="1" applyBorder="1" applyAlignment="1">
      <alignment horizontal="justify" vertical="justify" wrapText="1"/>
    </xf>
    <xf numFmtId="0" fontId="69" fillId="0" borderId="0" xfId="0" applyFont="1" applyFill="1" applyBorder="1" applyAlignment="1">
      <alignment horizontal="justify" vertical="justify" wrapText="1"/>
    </xf>
    <xf numFmtId="0" fontId="69" fillId="0" borderId="5" xfId="0" applyFont="1" applyFill="1" applyBorder="1" applyAlignment="1">
      <alignment horizontal="justify" vertical="justify" wrapText="1"/>
    </xf>
    <xf numFmtId="0" fontId="48" fillId="0" borderId="0" xfId="0" applyFont="1" applyFill="1" applyAlignment="1">
      <alignment horizontal="center"/>
    </xf>
    <xf numFmtId="0" fontId="69" fillId="0" borderId="4" xfId="0" applyFont="1" applyFill="1" applyBorder="1" applyAlignment="1">
      <alignment horizontal="center" vertical="justify" wrapText="1"/>
    </xf>
    <xf numFmtId="0" fontId="69" fillId="0" borderId="0" xfId="0" applyFont="1" applyFill="1" applyBorder="1" applyAlignment="1">
      <alignment horizontal="center" vertical="justify" wrapText="1"/>
    </xf>
    <xf numFmtId="0" fontId="69" fillId="0" borderId="5" xfId="0" applyFont="1" applyFill="1" applyBorder="1" applyAlignment="1">
      <alignment horizontal="center" vertical="justify" wrapText="1"/>
    </xf>
    <xf numFmtId="0" fontId="69" fillId="0" borderId="4" xfId="0" applyFont="1" applyFill="1" applyBorder="1" applyAlignment="1">
      <alignment horizontal="left" vertical="justify" wrapText="1"/>
    </xf>
    <xf numFmtId="0" fontId="69" fillId="0" borderId="0" xfId="0" applyFont="1" applyFill="1" applyBorder="1" applyAlignment="1">
      <alignment horizontal="left" vertical="justify" wrapText="1"/>
    </xf>
    <xf numFmtId="0" fontId="69" fillId="0" borderId="5" xfId="0" applyFont="1" applyFill="1" applyBorder="1" applyAlignment="1">
      <alignment horizontal="left" vertical="justify" wrapText="1"/>
    </xf>
    <xf numFmtId="0" fontId="27" fillId="0" borderId="6" xfId="0" applyFont="1" applyFill="1" applyBorder="1" applyAlignment="1">
      <alignment horizontal="center"/>
    </xf>
    <xf numFmtId="0" fontId="27" fillId="0" borderId="7" xfId="0" applyFont="1" applyFill="1" applyBorder="1" applyAlignment="1">
      <alignment horizontal="center"/>
    </xf>
    <xf numFmtId="0" fontId="27" fillId="0" borderId="8" xfId="0" applyFont="1" applyFill="1" applyBorder="1" applyAlignment="1">
      <alignment horizontal="center"/>
    </xf>
    <xf numFmtId="0" fontId="69" fillId="0" borderId="28" xfId="0" applyFont="1" applyFill="1" applyBorder="1" applyAlignment="1">
      <alignment horizontal="center" vertical="justify" wrapText="1"/>
    </xf>
    <xf numFmtId="0" fontId="69" fillId="0" borderId="47" xfId="0" applyFont="1" applyFill="1" applyBorder="1" applyAlignment="1">
      <alignment horizontal="center" vertical="justify" wrapText="1"/>
    </xf>
    <xf numFmtId="0" fontId="69" fillId="0" borderId="43" xfId="0" applyFont="1" applyFill="1" applyBorder="1" applyAlignment="1">
      <alignment horizontal="center" vertical="justify" wrapText="1"/>
    </xf>
    <xf numFmtId="0" fontId="0" fillId="2" borderId="1" xfId="0" applyFill="1" applyBorder="1" applyAlignment="1">
      <alignment horizontal="center"/>
    </xf>
    <xf numFmtId="0" fontId="36" fillId="2" borderId="1" xfId="9" applyFont="1" applyFill="1" applyBorder="1" applyAlignment="1">
      <alignment horizontal="center"/>
    </xf>
    <xf numFmtId="0" fontId="36" fillId="2" borderId="2" xfId="9" applyFont="1" applyFill="1" applyBorder="1" applyAlignment="1">
      <alignment horizontal="center"/>
    </xf>
    <xf numFmtId="0" fontId="36" fillId="2" borderId="3" xfId="9" applyFont="1" applyFill="1" applyBorder="1" applyAlignment="1">
      <alignment horizontal="center"/>
    </xf>
    <xf numFmtId="0" fontId="35" fillId="2" borderId="4" xfId="9" applyFont="1" applyFill="1" applyBorder="1" applyAlignment="1">
      <alignment horizontal="center"/>
    </xf>
    <xf numFmtId="0" fontId="35" fillId="2" borderId="0" xfId="9" applyFont="1" applyFill="1" applyBorder="1" applyAlignment="1">
      <alignment horizontal="center"/>
    </xf>
    <xf numFmtId="0" fontId="35" fillId="2" borderId="5" xfId="9" applyFont="1" applyFill="1" applyBorder="1" applyAlignment="1">
      <alignment horizontal="center"/>
    </xf>
    <xf numFmtId="0" fontId="27" fillId="2" borderId="4" xfId="9" applyFont="1" applyFill="1" applyBorder="1" applyAlignment="1">
      <alignment horizontal="center"/>
    </xf>
    <xf numFmtId="0" fontId="27" fillId="2" borderId="0" xfId="9" applyFont="1" applyFill="1" applyBorder="1" applyAlignment="1">
      <alignment horizontal="center"/>
    </xf>
    <xf numFmtId="0" fontId="27" fillId="2" borderId="5" xfId="9" applyFont="1" applyFill="1" applyBorder="1" applyAlignment="1">
      <alignment horizontal="center"/>
    </xf>
    <xf numFmtId="0" fontId="27" fillId="2" borderId="4" xfId="9" applyFont="1" applyFill="1" applyBorder="1" applyAlignment="1">
      <alignment horizontal="center" vertical="center"/>
    </xf>
    <xf numFmtId="0" fontId="27" fillId="2" borderId="0" xfId="9" applyFont="1" applyFill="1" applyBorder="1" applyAlignment="1">
      <alignment horizontal="center" vertical="center"/>
    </xf>
    <xf numFmtId="0" fontId="27" fillId="2" borderId="5" xfId="9" applyFont="1" applyFill="1" applyBorder="1" applyAlignment="1">
      <alignment horizontal="center" vertical="center"/>
    </xf>
    <xf numFmtId="0" fontId="27" fillId="2" borderId="6" xfId="9" applyFont="1" applyFill="1" applyBorder="1" applyAlignment="1">
      <alignment horizontal="center"/>
    </xf>
    <xf numFmtId="0" fontId="27" fillId="2" borderId="7" xfId="9" applyFont="1" applyFill="1" applyBorder="1" applyAlignment="1">
      <alignment horizontal="center"/>
    </xf>
    <xf numFmtId="0" fontId="27" fillId="2" borderId="8" xfId="9" applyFont="1" applyFill="1" applyBorder="1" applyAlignment="1">
      <alignment horizontal="center"/>
    </xf>
    <xf numFmtId="0" fontId="70" fillId="2" borderId="36" xfId="54" applyFont="1" applyFill="1" applyBorder="1" applyAlignment="1">
      <alignment horizontal="left" vertical="center" wrapText="1"/>
    </xf>
    <xf numFmtId="0" fontId="70" fillId="2" borderId="37" xfId="54" applyFont="1" applyFill="1" applyBorder="1" applyAlignment="1">
      <alignment horizontal="left" vertical="center" wrapText="1"/>
    </xf>
    <xf numFmtId="167" fontId="70" fillId="2" borderId="25" xfId="3" applyNumberFormat="1" applyFont="1" applyFill="1" applyBorder="1" applyAlignment="1" applyProtection="1">
      <alignment horizontal="center"/>
    </xf>
    <xf numFmtId="167" fontId="70" fillId="2" borderId="26" xfId="3" applyNumberFormat="1" applyFont="1" applyFill="1" applyBorder="1" applyAlignment="1" applyProtection="1">
      <alignment horizontal="center"/>
    </xf>
    <xf numFmtId="0" fontId="70" fillId="2" borderId="32" xfId="54" applyFont="1" applyFill="1" applyBorder="1" applyAlignment="1" applyProtection="1">
      <alignment horizontal="left" vertical="center" wrapText="1"/>
    </xf>
    <xf numFmtId="0" fontId="70" fillId="2" borderId="11" xfId="54" applyFont="1" applyFill="1" applyBorder="1" applyAlignment="1" applyProtection="1">
      <alignment horizontal="left" vertical="center" wrapText="1"/>
    </xf>
    <xf numFmtId="0" fontId="70" fillId="2" borderId="32" xfId="54" applyFont="1" applyFill="1" applyBorder="1" applyAlignment="1">
      <alignment horizontal="left" vertical="center" wrapText="1"/>
    </xf>
    <xf numFmtId="0" fontId="70" fillId="2" borderId="11" xfId="54" applyFont="1" applyFill="1" applyBorder="1" applyAlignment="1">
      <alignment horizontal="left" vertical="center" wrapText="1"/>
    </xf>
    <xf numFmtId="0" fontId="70" fillId="2" borderId="54" xfId="54" applyFont="1" applyFill="1" applyBorder="1" applyAlignment="1">
      <alignment horizontal="left" vertical="center" wrapText="1"/>
    </xf>
    <xf numFmtId="0" fontId="11" fillId="2" borderId="0" xfId="54" applyFont="1" applyFill="1" applyAlignment="1">
      <alignment horizontal="justify" wrapText="1"/>
    </xf>
    <xf numFmtId="0" fontId="74" fillId="2" borderId="0" xfId="54" applyFont="1" applyFill="1" applyAlignment="1">
      <alignment horizontal="justify" vertical="center"/>
    </xf>
    <xf numFmtId="0" fontId="40" fillId="0" borderId="0" xfId="0" applyFont="1" applyFill="1" applyAlignment="1">
      <alignment horizontal="center"/>
    </xf>
    <xf numFmtId="168" fontId="13" fillId="0" borderId="49" xfId="51" applyNumberFormat="1" applyFont="1" applyFill="1" applyBorder="1" applyAlignment="1">
      <alignment horizontal="right"/>
    </xf>
    <xf numFmtId="168" fontId="13" fillId="0" borderId="48" xfId="51" applyNumberFormat="1" applyFont="1" applyFill="1" applyBorder="1" applyAlignment="1">
      <alignment horizontal="right"/>
    </xf>
    <xf numFmtId="168" fontId="13" fillId="0" borderId="31" xfId="51" applyNumberFormat="1" applyFont="1" applyFill="1" applyBorder="1" applyAlignment="1">
      <alignment horizontal="right"/>
    </xf>
    <xf numFmtId="0" fontId="36" fillId="0" borderId="1" xfId="10" applyFont="1" applyFill="1" applyBorder="1" applyAlignment="1">
      <alignment horizontal="center" wrapText="1"/>
    </xf>
    <xf numFmtId="0" fontId="36" fillId="0" borderId="2" xfId="10" applyFont="1" applyFill="1" applyBorder="1" applyAlignment="1">
      <alignment horizontal="center" wrapText="1"/>
    </xf>
    <xf numFmtId="0" fontId="36" fillId="0" borderId="3" xfId="10" applyFont="1" applyFill="1" applyBorder="1" applyAlignment="1">
      <alignment horizontal="center" wrapText="1"/>
    </xf>
    <xf numFmtId="0" fontId="35" fillId="0" borderId="4" xfId="10" applyFont="1" applyFill="1" applyBorder="1" applyAlignment="1">
      <alignment horizontal="center"/>
    </xf>
    <xf numFmtId="0" fontId="35" fillId="0" borderId="0" xfId="10" applyFont="1" applyFill="1" applyBorder="1" applyAlignment="1">
      <alignment horizontal="center"/>
    </xf>
    <xf numFmtId="0" fontId="35" fillId="0" borderId="5" xfId="10" applyFont="1" applyFill="1" applyBorder="1" applyAlignment="1">
      <alignment horizontal="center"/>
    </xf>
    <xf numFmtId="0" fontId="42" fillId="0" borderId="4" xfId="10" applyFont="1" applyFill="1" applyBorder="1" applyAlignment="1">
      <alignment horizontal="center"/>
    </xf>
    <xf numFmtId="0" fontId="42" fillId="0" borderId="0" xfId="10" applyFont="1" applyFill="1" applyBorder="1" applyAlignment="1">
      <alignment horizontal="center"/>
    </xf>
    <xf numFmtId="0" fontId="42" fillId="0" borderId="5" xfId="10" applyFont="1" applyFill="1" applyBorder="1" applyAlignment="1">
      <alignment horizontal="center"/>
    </xf>
    <xf numFmtId="168" fontId="13" fillId="0" borderId="44" xfId="51" applyNumberFormat="1" applyFont="1" applyFill="1" applyBorder="1" applyAlignment="1">
      <alignment horizontal="right"/>
    </xf>
    <xf numFmtId="168" fontId="13" fillId="0" borderId="5" xfId="51" applyNumberFormat="1" applyFont="1" applyFill="1" applyBorder="1" applyAlignment="1">
      <alignment horizontal="right"/>
    </xf>
    <xf numFmtId="168" fontId="13" fillId="0" borderId="43" xfId="51" applyNumberFormat="1" applyFont="1" applyFill="1" applyBorder="1" applyAlignment="1">
      <alignment horizontal="right"/>
    </xf>
    <xf numFmtId="168" fontId="36" fillId="2" borderId="1" xfId="10" applyNumberFormat="1" applyFont="1" applyFill="1" applyBorder="1" applyAlignment="1">
      <alignment horizontal="center" wrapText="1"/>
    </xf>
    <xf numFmtId="168" fontId="36" fillId="2" borderId="2" xfId="10" applyNumberFormat="1" applyFont="1" applyFill="1" applyBorder="1" applyAlignment="1">
      <alignment horizontal="center"/>
    </xf>
    <xf numFmtId="168" fontId="36" fillId="2" borderId="3" xfId="10" applyNumberFormat="1" applyFont="1" applyFill="1" applyBorder="1" applyAlignment="1">
      <alignment horizontal="center"/>
    </xf>
    <xf numFmtId="168" fontId="35" fillId="2" borderId="4" xfId="10" applyNumberFormat="1" applyFont="1" applyFill="1" applyBorder="1" applyAlignment="1">
      <alignment horizontal="center"/>
    </xf>
    <xf numFmtId="168" fontId="35" fillId="2" borderId="0" xfId="10" applyNumberFormat="1" applyFont="1" applyFill="1" applyBorder="1" applyAlignment="1">
      <alignment horizontal="center"/>
    </xf>
    <xf numFmtId="168" fontId="35" fillId="2" borderId="5" xfId="10" applyNumberFormat="1" applyFont="1" applyFill="1" applyBorder="1" applyAlignment="1">
      <alignment horizontal="center"/>
    </xf>
    <xf numFmtId="0" fontId="40" fillId="0" borderId="0" xfId="10" applyFont="1" applyFill="1" applyAlignment="1">
      <alignment horizontal="center"/>
    </xf>
  </cellXfs>
  <cellStyles count="203">
    <cellStyle name="20% - Énfasis1 2" xfId="65"/>
    <cellStyle name="20% - Énfasis1 2 2" xfId="66"/>
    <cellStyle name="20% - Énfasis1 3" xfId="67"/>
    <cellStyle name="20% - Énfasis2 2" xfId="68"/>
    <cellStyle name="20% - Énfasis2 2 2" xfId="69"/>
    <cellStyle name="20% - Énfasis2 3" xfId="70"/>
    <cellStyle name="20% - Énfasis3 2" xfId="71"/>
    <cellStyle name="20% - Énfasis3 2 2" xfId="72"/>
    <cellStyle name="20% - Énfasis3 3" xfId="73"/>
    <cellStyle name="20% - Énfasis4 2" xfId="74"/>
    <cellStyle name="20% - Énfasis4 2 2" xfId="75"/>
    <cellStyle name="20% - Énfasis4 3" xfId="76"/>
    <cellStyle name="20% - Énfasis5 2" xfId="77"/>
    <cellStyle name="20% - Énfasis5 2 2" xfId="78"/>
    <cellStyle name="20% - Énfasis5 3" xfId="79"/>
    <cellStyle name="20% - Énfasis6 2" xfId="80"/>
    <cellStyle name="20% - Énfasis6 2 2" xfId="81"/>
    <cellStyle name="20% - Énfasis6 3" xfId="82"/>
    <cellStyle name="40% - Énfasis1 2" xfId="83"/>
    <cellStyle name="40% - Énfasis1 2 2" xfId="84"/>
    <cellStyle name="40% - Énfasis1 3" xfId="85"/>
    <cellStyle name="40% - Énfasis2 2" xfId="86"/>
    <cellStyle name="40% - Énfasis2 2 2" xfId="87"/>
    <cellStyle name="40% - Énfasis2 3" xfId="88"/>
    <cellStyle name="40% - Énfasis3 2" xfId="89"/>
    <cellStyle name="40% - Énfasis3 2 2" xfId="90"/>
    <cellStyle name="40% - Énfasis3 3" xfId="91"/>
    <cellStyle name="40% - Énfasis4 2" xfId="92"/>
    <cellStyle name="40% - Énfasis4 2 2" xfId="93"/>
    <cellStyle name="40% - Énfasis4 3" xfId="94"/>
    <cellStyle name="40% - Énfasis5 2" xfId="95"/>
    <cellStyle name="40% - Énfasis5 2 2" xfId="96"/>
    <cellStyle name="40% - Énfasis5 3" xfId="97"/>
    <cellStyle name="40% - Énfasis6 2" xfId="98"/>
    <cellStyle name="40% - Énfasis6 2 2" xfId="99"/>
    <cellStyle name="40% - Énfasis6 3" xfId="100"/>
    <cellStyle name="Buena 2" xfId="101"/>
    <cellStyle name="Buena 2 2" xfId="102"/>
    <cellStyle name="Buena 3" xfId="103"/>
    <cellStyle name="Cálculo 2" xfId="104"/>
    <cellStyle name="Cálculo 2 2" xfId="105"/>
    <cellStyle name="Cálculo 3" xfId="106"/>
    <cellStyle name="Celda de comprobación 2" xfId="107"/>
    <cellStyle name="Celda de comprobación 2 2" xfId="108"/>
    <cellStyle name="Celda de comprobación 3" xfId="109"/>
    <cellStyle name="Celda vinculada 2" xfId="110"/>
    <cellStyle name="Celda vinculada 2 2" xfId="111"/>
    <cellStyle name="Celda vinculada 3" xfId="112"/>
    <cellStyle name="Encabezado 4 2" xfId="113"/>
    <cellStyle name="Encabezado 4 2 2" xfId="114"/>
    <cellStyle name="Encabezado 4 3" xfId="115"/>
    <cellStyle name="Entrada 2" xfId="116"/>
    <cellStyle name="Entrada 2 2" xfId="117"/>
    <cellStyle name="Entrada 3" xfId="118"/>
    <cellStyle name="Incorrecto 2" xfId="119"/>
    <cellStyle name="Incorrecto 2 2" xfId="120"/>
    <cellStyle name="Incorrecto 3" xfId="121"/>
    <cellStyle name="Millares" xfId="51" builtinId="3"/>
    <cellStyle name="Millares 2" xfId="2"/>
    <cellStyle name="Millares 2 2" xfId="57"/>
    <cellStyle name="Millares 3" xfId="3"/>
    <cellStyle name="Neutral 2" xfId="122"/>
    <cellStyle name="Neutral 2 2" xfId="123"/>
    <cellStyle name="Neutral 3" xfId="124"/>
    <cellStyle name="Normal" xfId="0" builtinId="0"/>
    <cellStyle name="Normal 10" xfId="61"/>
    <cellStyle name="Normal 2" xfId="1"/>
    <cellStyle name="Normal 2 2" xfId="52"/>
    <cellStyle name="Normal 2 2 2" xfId="125"/>
    <cellStyle name="Normal 2 2 2 2" xfId="126"/>
    <cellStyle name="Normal 2 2 3" xfId="127"/>
    <cellStyle name="Normal 2 3" xfId="56"/>
    <cellStyle name="Normal 2 3 2" xfId="128"/>
    <cellStyle name="Normal 2 3 3" xfId="129"/>
    <cellStyle name="Normal 2 4" xfId="130"/>
    <cellStyle name="Normal 2 5" xfId="131"/>
    <cellStyle name="Normal 2 6" xfId="199"/>
    <cellStyle name="Normal 3" xfId="4"/>
    <cellStyle name="Normal 3 2" xfId="55"/>
    <cellStyle name="Normal 3 2 2" xfId="132"/>
    <cellStyle name="Normal 3 2 2 2" xfId="133"/>
    <cellStyle name="Normal 3 2 2 2 2" xfId="134"/>
    <cellStyle name="Normal 3 2 2 3" xfId="135"/>
    <cellStyle name="Normal 3 2 3" xfId="136"/>
    <cellStyle name="Normal 3 2 3 2" xfId="137"/>
    <cellStyle name="Normal 3 2 3 3" xfId="138"/>
    <cellStyle name="Normal 3 2 4" xfId="139"/>
    <cellStyle name="Normal 3 2 5" xfId="140"/>
    <cellStyle name="Normal 3 2 6" xfId="200"/>
    <cellStyle name="Normal 3 3" xfId="141"/>
    <cellStyle name="Normal 3 3 2" xfId="142"/>
    <cellStyle name="Normal 3 3 2 2" xfId="143"/>
    <cellStyle name="Normal 3 3 2 3" xfId="144"/>
    <cellStyle name="Normal 3 3 3" xfId="145"/>
    <cellStyle name="Normal 3 3 4" xfId="146"/>
    <cellStyle name="Normal 3 4" xfId="147"/>
    <cellStyle name="Normal 3 4 2" xfId="148"/>
    <cellStyle name="Normal 3 4 3" xfId="149"/>
    <cellStyle name="Normal 3 5" xfId="150"/>
    <cellStyle name="Normal 3 5 2" xfId="151"/>
    <cellStyle name="Normal 3 6" xfId="152"/>
    <cellStyle name="Normal 3 7" xfId="153"/>
    <cellStyle name="Normal 3 8" xfId="201"/>
    <cellStyle name="Normal 4" xfId="5"/>
    <cellStyle name="Normal 4 2" xfId="54"/>
    <cellStyle name="Normal 4 2 2" xfId="154"/>
    <cellStyle name="Normal 4 2 3" xfId="155"/>
    <cellStyle name="Normal 4 3" xfId="62"/>
    <cellStyle name="Normal 4 4" xfId="156"/>
    <cellStyle name="Normal 4 5" xfId="202"/>
    <cellStyle name="Normal 5" xfId="6"/>
    <cellStyle name="Normal 5 2" xfId="53"/>
    <cellStyle name="Normal 5 2 2" xfId="157"/>
    <cellStyle name="Normal 5 3" xfId="158"/>
    <cellStyle name="Normal 5 3 2" xfId="159"/>
    <cellStyle name="Normal 5 4" xfId="160"/>
    <cellStyle name="Normal 5 4 2" xfId="161"/>
    <cellStyle name="Normal 5 5" xfId="162"/>
    <cellStyle name="Normal 5 6" xfId="163"/>
    <cellStyle name="Normal 6" xfId="7"/>
    <cellStyle name="Normal 6 2" xfId="58"/>
    <cellStyle name="Normal 6 3" xfId="164"/>
    <cellStyle name="Normal 7" xfId="8"/>
    <cellStyle name="Normal 7 2" xfId="60"/>
    <cellStyle name="Normal 7 3" xfId="64"/>
    <cellStyle name="Normal 8" xfId="9"/>
    <cellStyle name="Normal 9" xfId="10"/>
    <cellStyle name="Normal 9 2" xfId="63"/>
    <cellStyle name="Notas 2" xfId="165"/>
    <cellStyle name="Notas 2 2" xfId="166"/>
    <cellStyle name="Notas 2 2 2" xfId="167"/>
    <cellStyle name="Notas 2 3" xfId="168"/>
    <cellStyle name="Notas 2 4" xfId="169"/>
    <cellStyle name="Notas 3" xfId="170"/>
    <cellStyle name="Notas 4" xfId="171"/>
    <cellStyle name="Notas 4 2" xfId="172"/>
    <cellStyle name="Porcentaje" xfId="59" builtinId="5"/>
    <cellStyle name="Salida 2" xfId="173"/>
    <cellStyle name="Salida 2 2" xfId="174"/>
    <cellStyle name="Salida 3" xfId="175"/>
    <cellStyle name="SAPBEXaggData" xfId="11"/>
    <cellStyle name="SAPBEXaggDataEmph" xfId="12"/>
    <cellStyle name="SAPBEXaggItem" xfId="13"/>
    <cellStyle name="SAPBEXaggItemX" xfId="14"/>
    <cellStyle name="SAPBEXchaText" xfId="15"/>
    <cellStyle name="SAPBEXexcBad7" xfId="16"/>
    <cellStyle name="SAPBEXexcBad8" xfId="17"/>
    <cellStyle name="SAPBEXexcBad9" xfId="18"/>
    <cellStyle name="SAPBEXexcCritical4" xfId="19"/>
    <cellStyle name="SAPBEXexcCritical5" xfId="20"/>
    <cellStyle name="SAPBEXexcCritical6" xfId="21"/>
    <cellStyle name="SAPBEXexcGood1" xfId="22"/>
    <cellStyle name="SAPBEXexcGood2" xfId="23"/>
    <cellStyle name="SAPBEXexcGood3" xfId="24"/>
    <cellStyle name="SAPBEXfilterDrill" xfId="25"/>
    <cellStyle name="SAPBEXfilterItem" xfId="26"/>
    <cellStyle name="SAPBEXfilterText" xfId="27"/>
    <cellStyle name="SAPBEXformats" xfId="28"/>
    <cellStyle name="SAPBEXheaderItem" xfId="29"/>
    <cellStyle name="SAPBEXheaderItem 2" xfId="176"/>
    <cellStyle name="SAPBEXheaderItem 3" xfId="177"/>
    <cellStyle name="SAPBEXheaderText" xfId="30"/>
    <cellStyle name="SAPBEXheaderText 2" xfId="178"/>
    <cellStyle name="SAPBEXheaderText 3" xfId="179"/>
    <cellStyle name="SAPBEXHLevel0" xfId="31"/>
    <cellStyle name="SAPBEXHLevel0X" xfId="32"/>
    <cellStyle name="SAPBEXHLevel1" xfId="33"/>
    <cellStyle name="SAPBEXHLevel1X" xfId="34"/>
    <cellStyle name="SAPBEXHLevel2" xfId="35"/>
    <cellStyle name="SAPBEXHLevel2X" xfId="36"/>
    <cellStyle name="SAPBEXHLevel3" xfId="37"/>
    <cellStyle name="SAPBEXHLevel3X" xfId="38"/>
    <cellStyle name="SAPBEXinputData" xfId="39"/>
    <cellStyle name="SAPBEXresData" xfId="40"/>
    <cellStyle name="SAPBEXresDataEmph" xfId="41"/>
    <cellStyle name="SAPBEXresItem" xfId="42"/>
    <cellStyle name="SAPBEXresItemX" xfId="43"/>
    <cellStyle name="SAPBEXstdData" xfId="44"/>
    <cellStyle name="SAPBEXstdDataEmph" xfId="45"/>
    <cellStyle name="SAPBEXstdItem" xfId="46"/>
    <cellStyle name="SAPBEXstdItemX" xfId="47"/>
    <cellStyle name="SAPBEXtitle" xfId="48"/>
    <cellStyle name="SAPBEXundefined" xfId="49"/>
    <cellStyle name="Sheet Title" xfId="50"/>
    <cellStyle name="Texto de advertencia 2" xfId="180"/>
    <cellStyle name="Texto de advertencia 2 2" xfId="181"/>
    <cellStyle name="Texto de advertencia 3" xfId="182"/>
    <cellStyle name="Texto explicativo 2" xfId="183"/>
    <cellStyle name="Texto explicativo 2 2" xfId="184"/>
    <cellStyle name="Texto explicativo 3" xfId="185"/>
    <cellStyle name="Título 1 2" xfId="186"/>
    <cellStyle name="Título 1 2 2" xfId="187"/>
    <cellStyle name="Título 1 3" xfId="188"/>
    <cellStyle name="Título 2 2" xfId="189"/>
    <cellStyle name="Título 2 2 2" xfId="190"/>
    <cellStyle name="Título 2 3" xfId="191"/>
    <cellStyle name="Título 3 2" xfId="192"/>
    <cellStyle name="Título 3 2 2" xfId="193"/>
    <cellStyle name="Título 3 3" xfId="194"/>
    <cellStyle name="Título 4" xfId="195"/>
    <cellStyle name="Total 2" xfId="196"/>
    <cellStyle name="Total 2 2" xfId="197"/>
    <cellStyle name="Total 3" xfId="1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oneCellAnchor>
    <xdr:from>
      <xdr:col>0</xdr:col>
      <xdr:colOff>107157</xdr:colOff>
      <xdr:row>2</xdr:row>
      <xdr:rowOff>66215</xdr:rowOff>
    </xdr:from>
    <xdr:ext cx="884044" cy="874379"/>
    <xdr:pic>
      <xdr:nvPicPr>
        <xdr:cNvPr id="2" name="1 Imagen">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57" y="390065"/>
          <a:ext cx="884044" cy="874379"/>
        </a:xfrm>
        <a:prstGeom prst="rect">
          <a:avLst/>
        </a:prstGeom>
      </xdr:spPr>
    </xdr:pic>
    <xdr:clientData/>
  </xdr:oneCellAnchor>
  <xdr:twoCellAnchor>
    <xdr:from>
      <xdr:col>17</xdr:col>
      <xdr:colOff>0</xdr:colOff>
      <xdr:row>0</xdr:row>
      <xdr:rowOff>0</xdr:rowOff>
    </xdr:from>
    <xdr:to>
      <xdr:col>17</xdr:col>
      <xdr:colOff>596900</xdr:colOff>
      <xdr:row>0</xdr:row>
      <xdr:rowOff>0</xdr:rowOff>
    </xdr:to>
    <xdr:pic macro="[2]!DesignIconClicked">
      <xdr:nvPicPr>
        <xdr:cNvPr id="3" name="BExGNTTP1JT5XUU86O2TJYM5MBET" hidden="1">
          <a:extLst>
            <a:ext uri="{FF2B5EF4-FFF2-40B4-BE49-F238E27FC236}">
              <a16:creationId xmlns="" xmlns:a16="http://schemas.microsoft.com/office/drawing/2014/main" id="{00000000-0008-0000-0000-00000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63200" y="0"/>
          <a:ext cx="596900" cy="0"/>
        </a:xfrm>
        <a:prstGeom prst="rect">
          <a:avLst/>
        </a:prstGeom>
      </xdr:spPr>
    </xdr:pic>
    <xdr:clientData/>
  </xdr:twoCellAnchor>
  <xdr:twoCellAnchor>
    <xdr:from>
      <xdr:col>0</xdr:col>
      <xdr:colOff>0</xdr:colOff>
      <xdr:row>0</xdr:row>
      <xdr:rowOff>0</xdr:rowOff>
    </xdr:from>
    <xdr:to>
      <xdr:col>0</xdr:col>
      <xdr:colOff>234950</xdr:colOff>
      <xdr:row>0</xdr:row>
      <xdr:rowOff>0</xdr:rowOff>
    </xdr:to>
    <xdr:pic macro="[2]!DesignIconClicked">
      <xdr:nvPicPr>
        <xdr:cNvPr id="4" name="BEx3OCY523CMXS82QEU905BJNG7A" descr="infofield_prev.gif" hidden="1">
          <a:extLst>
            <a:ext uri="{FF2B5EF4-FFF2-40B4-BE49-F238E27FC236}">
              <a16:creationId xmlns="" xmlns:a16="http://schemas.microsoft.com/office/drawing/2014/main" id="{00000000-0008-0000-0000-000003000000}"/>
            </a:ext>
          </a:extLst>
        </xdr:cNvPr>
        <xdr:cNvPicPr>
          <a:picLocks/>
        </xdr:cNvPicPr>
      </xdr:nvPicPr>
      <xdr:blipFill>
        <a:blip xmlns:r="http://schemas.openxmlformats.org/officeDocument/2006/relationships" r:embed="rId3"/>
        <a:stretch>
          <a:fillRect/>
        </a:stretch>
      </xdr:blipFill>
      <xdr:spPr>
        <a:xfrm>
          <a:off x="0" y="0"/>
          <a:ext cx="234950" cy="0"/>
        </a:xfrm>
        <a:prstGeom prst="rect">
          <a:avLst/>
        </a:prstGeom>
      </xdr:spPr>
    </xdr:pic>
    <xdr:clientData/>
  </xdr:twoCellAnchor>
  <xdr:twoCellAnchor>
    <xdr:from>
      <xdr:col>1</xdr:col>
      <xdr:colOff>0</xdr:colOff>
      <xdr:row>0</xdr:row>
      <xdr:rowOff>0</xdr:rowOff>
    </xdr:from>
    <xdr:to>
      <xdr:col>1</xdr:col>
      <xdr:colOff>4083050</xdr:colOff>
      <xdr:row>0</xdr:row>
      <xdr:rowOff>0</xdr:rowOff>
    </xdr:to>
    <xdr:pic macro="[2]!DesignIconClicked">
      <xdr:nvPicPr>
        <xdr:cNvPr id="5" name="BExEWBMTDQQ2M8UDDGTQ4NA548AX" descr="infofield_prev.gif" hidden="1">
          <a:extLst>
            <a:ext uri="{FF2B5EF4-FFF2-40B4-BE49-F238E27FC236}">
              <a16:creationId xmlns="" xmlns:a16="http://schemas.microsoft.com/office/drawing/2014/main" id="{00000000-0008-0000-0000-000004000000}"/>
            </a:ext>
          </a:extLst>
        </xdr:cNvPr>
        <xdr:cNvPicPr>
          <a:picLocks/>
        </xdr:cNvPicPr>
      </xdr:nvPicPr>
      <xdr:blipFill>
        <a:blip xmlns:r="http://schemas.openxmlformats.org/officeDocument/2006/relationships" r:embed="rId3"/>
        <a:stretch>
          <a:fillRect/>
        </a:stretch>
      </xdr:blipFill>
      <xdr:spPr>
        <a:xfrm>
          <a:off x="609600" y="0"/>
          <a:ext cx="606425" cy="0"/>
        </a:xfrm>
        <a:prstGeom prst="rect">
          <a:avLst/>
        </a:prstGeom>
      </xdr:spPr>
    </xdr:pic>
    <xdr:clientData/>
  </xdr:twoCellAnchor>
  <xdr:twoCellAnchor>
    <xdr:from>
      <xdr:col>2</xdr:col>
      <xdr:colOff>0</xdr:colOff>
      <xdr:row>0</xdr:row>
      <xdr:rowOff>0</xdr:rowOff>
    </xdr:from>
    <xdr:to>
      <xdr:col>2</xdr:col>
      <xdr:colOff>0</xdr:colOff>
      <xdr:row>0</xdr:row>
      <xdr:rowOff>0</xdr:rowOff>
    </xdr:to>
    <xdr:pic macro="[2]!DesignIconClicked">
      <xdr:nvPicPr>
        <xdr:cNvPr id="6" name="BEx1SDD5LP38CAGC8DJ9E1OIRQCU" descr="infofield_prev.gif" hidden="1">
          <a:extLst>
            <a:ext uri="{FF2B5EF4-FFF2-40B4-BE49-F238E27FC236}">
              <a16:creationId xmlns="" xmlns:a16="http://schemas.microsoft.com/office/drawing/2014/main" id="{00000000-0008-0000-0000-000005000000}"/>
            </a:ext>
          </a:extLst>
        </xdr:cNvPr>
        <xdr:cNvPicPr>
          <a:picLocks/>
        </xdr:cNvPicPr>
      </xdr:nvPicPr>
      <xdr:blipFill>
        <a:blip xmlns:r="http://schemas.openxmlformats.org/officeDocument/2006/relationships" r:embed="rId3"/>
        <a:stretch>
          <a:fillRect/>
        </a:stretch>
      </xdr:blipFill>
      <xdr:spPr>
        <a:xfrm>
          <a:off x="1219200" y="0"/>
          <a:ext cx="0" cy="0"/>
        </a:xfrm>
        <a:prstGeom prst="rect">
          <a:avLst/>
        </a:prstGeom>
      </xdr:spPr>
    </xdr:pic>
    <xdr:clientData/>
  </xdr:twoCellAnchor>
  <xdr:twoCellAnchor>
    <xdr:from>
      <xdr:col>2</xdr:col>
      <xdr:colOff>0</xdr:colOff>
      <xdr:row>0</xdr:row>
      <xdr:rowOff>0</xdr:rowOff>
    </xdr:from>
    <xdr:to>
      <xdr:col>3</xdr:col>
      <xdr:colOff>1282700</xdr:colOff>
      <xdr:row>0</xdr:row>
      <xdr:rowOff>0</xdr:rowOff>
    </xdr:to>
    <xdr:pic macro="[2]!DesignIconClicked">
      <xdr:nvPicPr>
        <xdr:cNvPr id="7" name="BExIT6494J6QPOBAY5KXPD6XMYD2" descr="infofield_prev.gif" hidden="1">
          <a:extLst>
            <a:ext uri="{FF2B5EF4-FFF2-40B4-BE49-F238E27FC236}">
              <a16:creationId xmlns="" xmlns:a16="http://schemas.microsoft.com/office/drawing/2014/main" id="{00000000-0008-0000-0000-000006000000}"/>
            </a:ext>
          </a:extLst>
        </xdr:cNvPr>
        <xdr:cNvPicPr>
          <a:picLocks/>
        </xdr:cNvPicPr>
      </xdr:nvPicPr>
      <xdr:blipFill>
        <a:blip xmlns:r="http://schemas.openxmlformats.org/officeDocument/2006/relationships" r:embed="rId3"/>
        <a:stretch>
          <a:fillRect/>
        </a:stretch>
      </xdr:blipFill>
      <xdr:spPr>
        <a:xfrm>
          <a:off x="1219200" y="0"/>
          <a:ext cx="1216025" cy="0"/>
        </a:xfrm>
        <a:prstGeom prst="rect">
          <a:avLst/>
        </a:prstGeom>
      </xdr:spPr>
    </xdr:pic>
    <xdr:clientData/>
  </xdr:twoCellAnchor>
  <xdr:twoCellAnchor>
    <xdr:from>
      <xdr:col>5</xdr:col>
      <xdr:colOff>0</xdr:colOff>
      <xdr:row>0</xdr:row>
      <xdr:rowOff>0</xdr:rowOff>
    </xdr:from>
    <xdr:to>
      <xdr:col>5</xdr:col>
      <xdr:colOff>196850</xdr:colOff>
      <xdr:row>0</xdr:row>
      <xdr:rowOff>0</xdr:rowOff>
    </xdr:to>
    <xdr:pic macro="[2]!DesignIconClicked">
      <xdr:nvPicPr>
        <xdr:cNvPr id="8" name="BExMQQJ245WT4VB5OXEDH8H8R5E9" hidden="1">
          <a:extLst>
            <a:ext uri="{FF2B5EF4-FFF2-40B4-BE49-F238E27FC236}">
              <a16:creationId xmlns="" xmlns:a16="http://schemas.microsoft.com/office/drawing/2014/main" id="{00000000-0008-0000-0000-00000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000" y="0"/>
          <a:ext cx="196850" cy="0"/>
        </a:xfrm>
        <a:prstGeom prst="rect">
          <a:avLst/>
        </a:prstGeom>
      </xdr:spPr>
    </xdr:pic>
    <xdr:clientData/>
  </xdr:twoCellAnchor>
  <xdr:twoCellAnchor>
    <xdr:from>
      <xdr:col>16</xdr:col>
      <xdr:colOff>0</xdr:colOff>
      <xdr:row>0</xdr:row>
      <xdr:rowOff>0</xdr:rowOff>
    </xdr:from>
    <xdr:to>
      <xdr:col>16</xdr:col>
      <xdr:colOff>596900</xdr:colOff>
      <xdr:row>0</xdr:row>
      <xdr:rowOff>0</xdr:rowOff>
    </xdr:to>
    <xdr:pic macro="[2]!DesignIconClicked">
      <xdr:nvPicPr>
        <xdr:cNvPr id="9" name="BExEZ3A5PLVQL3R2GXZOL0XPQJ8P" hidden="1">
          <a:extLst>
            <a:ext uri="{FF2B5EF4-FFF2-40B4-BE49-F238E27FC236}">
              <a16:creationId xmlns="" xmlns:a16="http://schemas.microsoft.com/office/drawing/2014/main" id="{00000000-0008-0000-0000-00000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3600" y="0"/>
          <a:ext cx="596900" cy="0"/>
        </a:xfrm>
        <a:prstGeom prst="rect">
          <a:avLst/>
        </a:prstGeom>
      </xdr:spPr>
    </xdr:pic>
    <xdr:clientData/>
  </xdr:twoCellAnchor>
  <xdr:twoCellAnchor>
    <xdr:from>
      <xdr:col>1</xdr:col>
      <xdr:colOff>3917157</xdr:colOff>
      <xdr:row>58</xdr:row>
      <xdr:rowOff>119063</xdr:rowOff>
    </xdr:from>
    <xdr:to>
      <xdr:col>8</xdr:col>
      <xdr:colOff>1794811</xdr:colOff>
      <xdr:row>58</xdr:row>
      <xdr:rowOff>130969</xdr:rowOff>
    </xdr:to>
    <xdr:cxnSp macro="">
      <xdr:nvCxnSpPr>
        <xdr:cNvPr id="10" name="9 Conector recto"/>
        <xdr:cNvCxnSpPr/>
      </xdr:nvCxnSpPr>
      <xdr:spPr>
        <a:xfrm flipV="1">
          <a:off x="1221582" y="9510713"/>
          <a:ext cx="4268929" cy="11906"/>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171450</xdr:colOff>
      <xdr:row>0</xdr:row>
      <xdr:rowOff>57150</xdr:rowOff>
    </xdr:from>
    <xdr:ext cx="581025" cy="616181"/>
    <xdr:pic>
      <xdr:nvPicPr>
        <xdr:cNvPr id="2" name="6 Imagen">
          <a:extLst>
            <a:ext uri="{FF2B5EF4-FFF2-40B4-BE49-F238E27FC236}">
              <a16:creationId xmlns:a16="http://schemas.microsoft.com/office/drawing/2014/main" xmlns="" id="{6205C2D4-7BDB-4B3A-B5F6-EA79F3280D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57150"/>
          <a:ext cx="581025" cy="616181"/>
        </a:xfrm>
        <a:prstGeom prst="rect">
          <a:avLst/>
        </a:prstGeom>
      </xdr:spPr>
    </xdr:pic>
    <xdr:clientData/>
  </xdr:oneCellAnchor>
  <xdr:twoCellAnchor>
    <xdr:from>
      <xdr:col>3</xdr:col>
      <xdr:colOff>928182</xdr:colOff>
      <xdr:row>25</xdr:row>
      <xdr:rowOff>71963</xdr:rowOff>
    </xdr:from>
    <xdr:to>
      <xdr:col>8</xdr:col>
      <xdr:colOff>561975</xdr:colOff>
      <xdr:row>25</xdr:row>
      <xdr:rowOff>85725</xdr:rowOff>
    </xdr:to>
    <xdr:cxnSp macro="">
      <xdr:nvCxnSpPr>
        <xdr:cNvPr id="3" name="2 Conector recto"/>
        <xdr:cNvCxnSpPr/>
      </xdr:nvCxnSpPr>
      <xdr:spPr>
        <a:xfrm>
          <a:off x="3052257" y="4120088"/>
          <a:ext cx="3605718" cy="13762"/>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83548</xdr:colOff>
      <xdr:row>2</xdr:row>
      <xdr:rowOff>83964</xdr:rowOff>
    </xdr:from>
    <xdr:ext cx="840377" cy="853767"/>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48" y="407814"/>
          <a:ext cx="840377" cy="853767"/>
        </a:xfrm>
        <a:prstGeom prst="rect">
          <a:avLst/>
        </a:prstGeom>
      </xdr:spPr>
    </xdr:pic>
    <xdr:clientData/>
  </xdr:oneCellAnchor>
  <xdr:twoCellAnchor>
    <xdr:from>
      <xdr:col>2</xdr:col>
      <xdr:colOff>265669</xdr:colOff>
      <xdr:row>90</xdr:row>
      <xdr:rowOff>137565</xdr:rowOff>
    </xdr:from>
    <xdr:to>
      <xdr:col>4</xdr:col>
      <xdr:colOff>929109</xdr:colOff>
      <xdr:row>90</xdr:row>
      <xdr:rowOff>142328</xdr:rowOff>
    </xdr:to>
    <xdr:cxnSp macro="">
      <xdr:nvCxnSpPr>
        <xdr:cNvPr id="3" name="5 Conector recto"/>
        <xdr:cNvCxnSpPr/>
      </xdr:nvCxnSpPr>
      <xdr:spPr>
        <a:xfrm>
          <a:off x="3485119" y="41199840"/>
          <a:ext cx="3568565"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oneCellAnchor>
    <xdr:from>
      <xdr:col>0</xdr:col>
      <xdr:colOff>83549</xdr:colOff>
      <xdr:row>32</xdr:row>
      <xdr:rowOff>83964</xdr:rowOff>
    </xdr:from>
    <xdr:ext cx="1116602" cy="820911"/>
    <xdr:pic>
      <xdr:nvPicPr>
        <xdr:cNvPr id="4" name="1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549" y="5103639"/>
          <a:ext cx="1116602" cy="820911"/>
        </a:xfrm>
        <a:prstGeom prst="rect">
          <a:avLst/>
        </a:prstGeom>
      </xdr:spPr>
    </xdr:pic>
    <xdr:clientData/>
  </xdr:oneCellAnchor>
  <xdr:oneCellAnchor>
    <xdr:from>
      <xdr:col>0</xdr:col>
      <xdr:colOff>83549</xdr:colOff>
      <xdr:row>62</xdr:row>
      <xdr:rowOff>45865</xdr:rowOff>
    </xdr:from>
    <xdr:ext cx="1300378" cy="906635"/>
    <xdr:pic>
      <xdr:nvPicPr>
        <xdr:cNvPr id="5" name="15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549" y="10085215"/>
          <a:ext cx="1300378" cy="906635"/>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59530</xdr:colOff>
      <xdr:row>2</xdr:row>
      <xdr:rowOff>21358</xdr:rowOff>
    </xdr:from>
    <xdr:to>
      <xdr:col>1</xdr:col>
      <xdr:colOff>1040605</xdr:colOff>
      <xdr:row>6</xdr:row>
      <xdr:rowOff>177970</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0" y="192808"/>
          <a:ext cx="1238250" cy="975762"/>
        </a:xfrm>
        <a:prstGeom prst="rect">
          <a:avLst/>
        </a:prstGeom>
      </xdr:spPr>
    </xdr:pic>
    <xdr:clientData/>
  </xdr:twoCellAnchor>
  <xdr:twoCellAnchor>
    <xdr:from>
      <xdr:col>1</xdr:col>
      <xdr:colOff>1465687</xdr:colOff>
      <xdr:row>39</xdr:row>
      <xdr:rowOff>97631</xdr:rowOff>
    </xdr:from>
    <xdr:to>
      <xdr:col>3</xdr:col>
      <xdr:colOff>437083</xdr:colOff>
      <xdr:row>39</xdr:row>
      <xdr:rowOff>102394</xdr:rowOff>
    </xdr:to>
    <xdr:cxnSp macro="">
      <xdr:nvCxnSpPr>
        <xdr:cNvPr id="3" name="5 Conector recto"/>
        <xdr:cNvCxnSpPr/>
      </xdr:nvCxnSpPr>
      <xdr:spPr>
        <a:xfrm>
          <a:off x="1722862" y="6908006"/>
          <a:ext cx="2838546"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104776</xdr:colOff>
      <xdr:row>2</xdr:row>
      <xdr:rowOff>66675</xdr:rowOff>
    </xdr:from>
    <xdr:ext cx="666749" cy="685800"/>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447675"/>
          <a:ext cx="666749" cy="685800"/>
        </a:xfrm>
        <a:prstGeom prst="rect">
          <a:avLst/>
        </a:prstGeom>
      </xdr:spPr>
    </xdr:pic>
    <xdr:clientData/>
  </xdr:oneCellAnchor>
  <xdr:twoCellAnchor>
    <xdr:from>
      <xdr:col>3</xdr:col>
      <xdr:colOff>473599</xdr:colOff>
      <xdr:row>64</xdr:row>
      <xdr:rowOff>156615</xdr:rowOff>
    </xdr:from>
    <xdr:to>
      <xdr:col>4</xdr:col>
      <xdr:colOff>235403</xdr:colOff>
      <xdr:row>64</xdr:row>
      <xdr:rowOff>161378</xdr:rowOff>
    </xdr:to>
    <xdr:cxnSp macro="">
      <xdr:nvCxnSpPr>
        <xdr:cNvPr id="3" name="5 Conector recto"/>
        <xdr:cNvCxnSpPr/>
      </xdr:nvCxnSpPr>
      <xdr:spPr>
        <a:xfrm>
          <a:off x="2759599" y="12348615"/>
          <a:ext cx="523804"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oneCellAnchor>
    <xdr:from>
      <xdr:col>0</xdr:col>
      <xdr:colOff>57151</xdr:colOff>
      <xdr:row>25</xdr:row>
      <xdr:rowOff>47624</xdr:rowOff>
    </xdr:from>
    <xdr:ext cx="609600" cy="706335"/>
    <xdr:pic>
      <xdr:nvPicPr>
        <xdr:cNvPr id="4" name="6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1" y="4810124"/>
          <a:ext cx="609600" cy="70633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119063</xdr:colOff>
      <xdr:row>0</xdr:row>
      <xdr:rowOff>47624</xdr:rowOff>
    </xdr:from>
    <xdr:to>
      <xdr:col>0</xdr:col>
      <xdr:colOff>785813</xdr:colOff>
      <xdr:row>3</xdr:row>
      <xdr:rowOff>212349</xdr:rowOff>
    </xdr:to>
    <xdr:pic>
      <xdr:nvPicPr>
        <xdr:cNvPr id="2" name="6 Imagen">
          <a:extLst>
            <a:ext uri="{FF2B5EF4-FFF2-40B4-BE49-F238E27FC236}">
              <a16:creationId xmlns="" xmlns:a16="http://schemas.microsoft.com/office/drawing/2014/main" id="{F985F101-1693-4712-AE05-0B753CC02E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3" y="47624"/>
          <a:ext cx="666750" cy="821950"/>
        </a:xfrm>
        <a:prstGeom prst="rect">
          <a:avLst/>
        </a:prstGeom>
      </xdr:spPr>
    </xdr:pic>
    <xdr:clientData/>
  </xdr:twoCellAnchor>
  <xdr:twoCellAnchor>
    <xdr:from>
      <xdr:col>1</xdr:col>
      <xdr:colOff>356682</xdr:colOff>
      <xdr:row>82</xdr:row>
      <xdr:rowOff>148162</xdr:rowOff>
    </xdr:from>
    <xdr:to>
      <xdr:col>4</xdr:col>
      <xdr:colOff>1738312</xdr:colOff>
      <xdr:row>82</xdr:row>
      <xdr:rowOff>154781</xdr:rowOff>
    </xdr:to>
    <xdr:cxnSp macro="">
      <xdr:nvCxnSpPr>
        <xdr:cNvPr id="3" name="5 Conector recto"/>
        <xdr:cNvCxnSpPr/>
      </xdr:nvCxnSpPr>
      <xdr:spPr>
        <a:xfrm>
          <a:off x="3890457" y="18626662"/>
          <a:ext cx="3753355" cy="6619"/>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106037</xdr:colOff>
      <xdr:row>2</xdr:row>
      <xdr:rowOff>107247</xdr:rowOff>
    </xdr:from>
    <xdr:ext cx="847521" cy="999433"/>
    <xdr:pic>
      <xdr:nvPicPr>
        <xdr:cNvPr id="2" name="6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37" y="431097"/>
          <a:ext cx="847521" cy="999433"/>
        </a:xfrm>
        <a:prstGeom prst="rect">
          <a:avLst/>
        </a:prstGeom>
      </xdr:spPr>
    </xdr:pic>
    <xdr:clientData/>
  </xdr:oneCellAnchor>
  <xdr:twoCellAnchor>
    <xdr:from>
      <xdr:col>2</xdr:col>
      <xdr:colOff>2167854</xdr:colOff>
      <xdr:row>72</xdr:row>
      <xdr:rowOff>71964</xdr:rowOff>
    </xdr:from>
    <xdr:to>
      <xdr:col>2</xdr:col>
      <xdr:colOff>5176812</xdr:colOff>
      <xdr:row>72</xdr:row>
      <xdr:rowOff>76727</xdr:rowOff>
    </xdr:to>
    <xdr:cxnSp macro="">
      <xdr:nvCxnSpPr>
        <xdr:cNvPr id="3" name="10 Conector recto"/>
        <xdr:cNvCxnSpPr/>
      </xdr:nvCxnSpPr>
      <xdr:spPr>
        <a:xfrm>
          <a:off x="1824954" y="11730564"/>
          <a:ext cx="8583"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89957</xdr:colOff>
      <xdr:row>2</xdr:row>
      <xdr:rowOff>78053</xdr:rowOff>
    </xdr:from>
    <xdr:ext cx="841111" cy="836347"/>
    <xdr:pic>
      <xdr:nvPicPr>
        <xdr:cNvPr id="2" name="8 Imagen">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957" y="401903"/>
          <a:ext cx="841111" cy="836347"/>
        </a:xfrm>
        <a:prstGeom prst="rect">
          <a:avLst/>
        </a:prstGeom>
      </xdr:spPr>
    </xdr:pic>
    <xdr:clientData/>
  </xdr:oneCellAnchor>
  <xdr:twoCellAnchor>
    <xdr:from>
      <xdr:col>6</xdr:col>
      <xdr:colOff>2167854</xdr:colOff>
      <xdr:row>46</xdr:row>
      <xdr:rowOff>71964</xdr:rowOff>
    </xdr:from>
    <xdr:to>
      <xdr:col>6</xdr:col>
      <xdr:colOff>5176812</xdr:colOff>
      <xdr:row>46</xdr:row>
      <xdr:rowOff>76727</xdr:rowOff>
    </xdr:to>
    <xdr:cxnSp macro="">
      <xdr:nvCxnSpPr>
        <xdr:cNvPr id="3" name="9 Conector recto"/>
        <xdr:cNvCxnSpPr/>
      </xdr:nvCxnSpPr>
      <xdr:spPr>
        <a:xfrm>
          <a:off x="4263354" y="7520514"/>
          <a:ext cx="8583"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3295425</xdr:colOff>
      <xdr:row>46</xdr:row>
      <xdr:rowOff>108990</xdr:rowOff>
    </xdr:from>
    <xdr:to>
      <xdr:col>3</xdr:col>
      <xdr:colOff>509186</xdr:colOff>
      <xdr:row>46</xdr:row>
      <xdr:rowOff>113753</xdr:rowOff>
    </xdr:to>
    <xdr:cxnSp macro="">
      <xdr:nvCxnSpPr>
        <xdr:cNvPr id="4" name="10 Conector recto"/>
        <xdr:cNvCxnSpPr/>
      </xdr:nvCxnSpPr>
      <xdr:spPr>
        <a:xfrm>
          <a:off x="609375" y="7557540"/>
          <a:ext cx="1728611"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116680</xdr:colOff>
      <xdr:row>2</xdr:row>
      <xdr:rowOff>64459</xdr:rowOff>
    </xdr:from>
    <xdr:ext cx="635795" cy="774810"/>
    <xdr:pic>
      <xdr:nvPicPr>
        <xdr:cNvPr id="2" name="6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680" y="388309"/>
          <a:ext cx="635795" cy="774810"/>
        </a:xfrm>
        <a:prstGeom prst="rect">
          <a:avLst/>
        </a:prstGeom>
      </xdr:spPr>
    </xdr:pic>
    <xdr:clientData/>
  </xdr:oneCellAnchor>
  <xdr:twoCellAnchor>
    <xdr:from>
      <xdr:col>1</xdr:col>
      <xdr:colOff>2114325</xdr:colOff>
      <xdr:row>71</xdr:row>
      <xdr:rowOff>108990</xdr:rowOff>
    </xdr:from>
    <xdr:to>
      <xdr:col>3</xdr:col>
      <xdr:colOff>585386</xdr:colOff>
      <xdr:row>71</xdr:row>
      <xdr:rowOff>113753</xdr:rowOff>
    </xdr:to>
    <xdr:cxnSp macro="">
      <xdr:nvCxnSpPr>
        <xdr:cNvPr id="3" name="8 Conector recto"/>
        <xdr:cNvCxnSpPr/>
      </xdr:nvCxnSpPr>
      <xdr:spPr>
        <a:xfrm>
          <a:off x="1218975" y="11605665"/>
          <a:ext cx="1195211"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234950</xdr:colOff>
      <xdr:row>7</xdr:row>
      <xdr:rowOff>177800</xdr:rowOff>
    </xdr:to>
    <xdr:pic macro="[2]!DesignIconClicked">
      <xdr:nvPicPr>
        <xdr:cNvPr id="2" name="BEx1WZP8PYPVHER0SKY5GI048XL5"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234950" cy="558800"/>
        </a:xfrm>
        <a:prstGeom prst="rect">
          <a:avLst/>
        </a:prstGeom>
      </xdr:spPr>
    </xdr:pic>
    <xdr:clientData/>
  </xdr:twoCellAnchor>
  <xdr:twoCellAnchor>
    <xdr:from>
      <xdr:col>0</xdr:col>
      <xdr:colOff>0</xdr:colOff>
      <xdr:row>5</xdr:row>
      <xdr:rowOff>0</xdr:rowOff>
    </xdr:from>
    <xdr:to>
      <xdr:col>0</xdr:col>
      <xdr:colOff>234950</xdr:colOff>
      <xdr:row>5</xdr:row>
      <xdr:rowOff>177800</xdr:rowOff>
    </xdr:to>
    <xdr:pic macro="[2]!DesignIconClicked">
      <xdr:nvPicPr>
        <xdr:cNvPr id="3" name="BEx1WZP8PYPVHER0SKY5GI048XL5"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234950" cy="177800"/>
        </a:xfrm>
        <a:prstGeom prst="rect">
          <a:avLst/>
        </a:prstGeom>
      </xdr:spPr>
    </xdr:pic>
    <xdr:clientData/>
  </xdr:twoCellAnchor>
  <xdr:oneCellAnchor>
    <xdr:from>
      <xdr:col>0</xdr:col>
      <xdr:colOff>84668</xdr:colOff>
      <xdr:row>0</xdr:row>
      <xdr:rowOff>10584</xdr:rowOff>
    </xdr:from>
    <xdr:ext cx="936889" cy="924621"/>
    <xdr:pic>
      <xdr:nvPicPr>
        <xdr:cNvPr id="4" name="10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68" y="10584"/>
          <a:ext cx="936889" cy="924621"/>
        </a:xfrm>
        <a:prstGeom prst="rect">
          <a:avLst/>
        </a:prstGeom>
      </xdr:spPr>
    </xdr:pic>
    <xdr:clientData/>
  </xdr:oneCellAnchor>
  <xdr:twoCellAnchor>
    <xdr:from>
      <xdr:col>0</xdr:col>
      <xdr:colOff>0</xdr:colOff>
      <xdr:row>5</xdr:row>
      <xdr:rowOff>0</xdr:rowOff>
    </xdr:from>
    <xdr:to>
      <xdr:col>0</xdr:col>
      <xdr:colOff>234950</xdr:colOff>
      <xdr:row>5</xdr:row>
      <xdr:rowOff>177800</xdr:rowOff>
    </xdr:to>
    <xdr:pic macro="[2]!DesignIconClicked">
      <xdr:nvPicPr>
        <xdr:cNvPr id="5" name="BEx1WZP8PYPVHER0SKY5GI048XL5"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234950" cy="177800"/>
        </a:xfrm>
        <a:prstGeom prst="rect">
          <a:avLst/>
        </a:prstGeom>
      </xdr:spPr>
    </xdr:pic>
    <xdr:clientData/>
  </xdr:twoCellAnchor>
  <xdr:twoCellAnchor>
    <xdr:from>
      <xdr:col>1</xdr:col>
      <xdr:colOff>1771650</xdr:colOff>
      <xdr:row>77</xdr:row>
      <xdr:rowOff>104775</xdr:rowOff>
    </xdr:from>
    <xdr:to>
      <xdr:col>2</xdr:col>
      <xdr:colOff>523875</xdr:colOff>
      <xdr:row>77</xdr:row>
      <xdr:rowOff>104775</xdr:rowOff>
    </xdr:to>
    <xdr:cxnSp macro="">
      <xdr:nvCxnSpPr>
        <xdr:cNvPr id="6" name="11 Conector recto"/>
        <xdr:cNvCxnSpPr/>
      </xdr:nvCxnSpPr>
      <xdr:spPr>
        <a:xfrm>
          <a:off x="5972175" y="14773275"/>
          <a:ext cx="295275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154783</xdr:colOff>
      <xdr:row>2</xdr:row>
      <xdr:rowOff>95250</xdr:rowOff>
    </xdr:from>
    <xdr:ext cx="702468" cy="819795"/>
    <xdr:pic>
      <xdr:nvPicPr>
        <xdr:cNvPr id="2" name="7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383" y="419100"/>
          <a:ext cx="702468" cy="819795"/>
        </a:xfrm>
        <a:prstGeom prst="rect">
          <a:avLst/>
        </a:prstGeom>
      </xdr:spPr>
    </xdr:pic>
    <xdr:clientData/>
  </xdr:oneCellAnchor>
  <xdr:twoCellAnchor>
    <xdr:from>
      <xdr:col>4</xdr:col>
      <xdr:colOff>2167854</xdr:colOff>
      <xdr:row>34</xdr:row>
      <xdr:rowOff>71964</xdr:rowOff>
    </xdr:from>
    <xdr:to>
      <xdr:col>4</xdr:col>
      <xdr:colOff>5176812</xdr:colOff>
      <xdr:row>34</xdr:row>
      <xdr:rowOff>76727</xdr:rowOff>
    </xdr:to>
    <xdr:cxnSp macro="">
      <xdr:nvCxnSpPr>
        <xdr:cNvPr id="3" name="8 Conector recto"/>
        <xdr:cNvCxnSpPr/>
      </xdr:nvCxnSpPr>
      <xdr:spPr>
        <a:xfrm>
          <a:off x="3653754" y="5577414"/>
          <a:ext cx="8583"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3662742</xdr:colOff>
      <xdr:row>34</xdr:row>
      <xdr:rowOff>108990</xdr:rowOff>
    </xdr:from>
    <xdr:to>
      <xdr:col>2</xdr:col>
      <xdr:colOff>1222947</xdr:colOff>
      <xdr:row>34</xdr:row>
      <xdr:rowOff>113753</xdr:rowOff>
    </xdr:to>
    <xdr:cxnSp macro="">
      <xdr:nvCxnSpPr>
        <xdr:cNvPr id="4" name="9 Conector recto"/>
        <xdr:cNvCxnSpPr/>
      </xdr:nvCxnSpPr>
      <xdr:spPr>
        <a:xfrm>
          <a:off x="1214817" y="5614440"/>
          <a:ext cx="1227330"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76995</xdr:colOff>
      <xdr:row>2</xdr:row>
      <xdr:rowOff>83080</xdr:rowOff>
    </xdr:from>
    <xdr:ext cx="551656" cy="660194"/>
    <xdr:pic>
      <xdr:nvPicPr>
        <xdr:cNvPr id="2" name="7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95" y="406930"/>
          <a:ext cx="551656" cy="660194"/>
        </a:xfrm>
        <a:prstGeom prst="rect">
          <a:avLst/>
        </a:prstGeom>
      </xdr:spPr>
    </xdr:pic>
    <xdr:clientData/>
  </xdr:oneCellAnchor>
  <xdr:twoCellAnchor>
    <xdr:from>
      <xdr:col>6</xdr:col>
      <xdr:colOff>2167854</xdr:colOff>
      <xdr:row>54</xdr:row>
      <xdr:rowOff>71964</xdr:rowOff>
    </xdr:from>
    <xdr:to>
      <xdr:col>6</xdr:col>
      <xdr:colOff>5176812</xdr:colOff>
      <xdr:row>54</xdr:row>
      <xdr:rowOff>76727</xdr:rowOff>
    </xdr:to>
    <xdr:cxnSp macro="">
      <xdr:nvCxnSpPr>
        <xdr:cNvPr id="3" name="8 Conector recto"/>
        <xdr:cNvCxnSpPr/>
      </xdr:nvCxnSpPr>
      <xdr:spPr>
        <a:xfrm>
          <a:off x="4263354" y="8815914"/>
          <a:ext cx="8583"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1803086</xdr:colOff>
      <xdr:row>54</xdr:row>
      <xdr:rowOff>108990</xdr:rowOff>
    </xdr:from>
    <xdr:to>
      <xdr:col>5</xdr:col>
      <xdr:colOff>344180</xdr:colOff>
      <xdr:row>54</xdr:row>
      <xdr:rowOff>113753</xdr:rowOff>
    </xdr:to>
    <xdr:cxnSp macro="">
      <xdr:nvCxnSpPr>
        <xdr:cNvPr id="4" name="9 Conector recto"/>
        <xdr:cNvCxnSpPr/>
      </xdr:nvCxnSpPr>
      <xdr:spPr>
        <a:xfrm>
          <a:off x="1831661" y="8852940"/>
          <a:ext cx="1560519"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76202</xdr:colOff>
      <xdr:row>1</xdr:row>
      <xdr:rowOff>57151</xdr:rowOff>
    </xdr:from>
    <xdr:ext cx="752474" cy="733467"/>
    <xdr:pic>
      <xdr:nvPicPr>
        <xdr:cNvPr id="2" name="7 Imagen">
          <a:extLst>
            <a:ext uri="{FF2B5EF4-FFF2-40B4-BE49-F238E27FC236}">
              <a16:creationId xmlns="" xmlns:a16="http://schemas.microsoft.com/office/drawing/2014/main" id="{2BEF358C-09A5-4C26-A4BC-6434D53C4A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2" y="57151"/>
          <a:ext cx="752474" cy="733467"/>
        </a:xfrm>
        <a:prstGeom prst="rect">
          <a:avLst/>
        </a:prstGeom>
      </xdr:spPr>
    </xdr:pic>
    <xdr:clientData/>
  </xdr:oneCellAnchor>
  <xdr:twoCellAnchor>
    <xdr:from>
      <xdr:col>3</xdr:col>
      <xdr:colOff>1179666</xdr:colOff>
      <xdr:row>46</xdr:row>
      <xdr:rowOff>114300</xdr:rowOff>
    </xdr:from>
    <xdr:to>
      <xdr:col>6</xdr:col>
      <xdr:colOff>520694</xdr:colOff>
      <xdr:row>46</xdr:row>
      <xdr:rowOff>119063</xdr:rowOff>
    </xdr:to>
    <xdr:cxnSp macro="">
      <xdr:nvCxnSpPr>
        <xdr:cNvPr id="3" name="4 Conector recto"/>
        <xdr:cNvCxnSpPr/>
      </xdr:nvCxnSpPr>
      <xdr:spPr>
        <a:xfrm>
          <a:off x="4532466" y="8124825"/>
          <a:ext cx="3017678"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61"/>
  <sheetViews>
    <sheetView showGridLines="0" tabSelected="1" topLeftCell="A3" zoomScale="80" zoomScaleNormal="80" workbookViewId="0">
      <selection activeCell="E22" sqref="E22"/>
    </sheetView>
  </sheetViews>
  <sheetFormatPr baseColWidth="10" defaultColWidth="9.140625" defaultRowHeight="12.75" x14ac:dyDescent="0.2"/>
  <cols>
    <col min="1" max="1" width="3.7109375" customWidth="1"/>
    <col min="2" max="2" width="63.85546875" customWidth="1"/>
    <col min="3" max="3" width="26.42578125" hidden="1" customWidth="1"/>
    <col min="4" max="4" width="15.140625" customWidth="1"/>
    <col min="5" max="5" width="16" style="52" customWidth="1"/>
    <col min="6" max="6" width="2" customWidth="1"/>
    <col min="7" max="7" width="1.28515625" customWidth="1"/>
    <col min="8" max="8" width="2.42578125" customWidth="1"/>
    <col min="9" max="9" width="59.5703125" customWidth="1"/>
    <col min="10" max="10" width="6.5703125" hidden="1" customWidth="1"/>
    <col min="11" max="12" width="14.5703125" customWidth="1"/>
    <col min="13" max="13" width="1.42578125" customWidth="1"/>
    <col min="14" max="14" width="17.42578125" hidden="1" customWidth="1"/>
    <col min="15" max="15" width="0" hidden="1" customWidth="1"/>
  </cols>
  <sheetData>
    <row r="1" spans="1:20" s="120" customFormat="1" ht="11.25" hidden="1" customHeight="1" x14ac:dyDescent="0.2">
      <c r="A1" s="126" t="s">
        <v>176</v>
      </c>
      <c r="B1" s="121" t="s">
        <v>177</v>
      </c>
      <c r="C1" s="121" t="s">
        <v>184</v>
      </c>
      <c r="D1" s="121" t="s">
        <v>183</v>
      </c>
      <c r="E1" s="124"/>
      <c r="F1" s="121" t="s">
        <v>182</v>
      </c>
      <c r="G1" s="125" t="s">
        <v>181</v>
      </c>
      <c r="H1" s="120" t="s">
        <v>180</v>
      </c>
      <c r="I1" s="120" t="s">
        <v>179</v>
      </c>
      <c r="J1" s="124" t="s">
        <v>178</v>
      </c>
      <c r="K1" s="123">
        <v>42735</v>
      </c>
      <c r="L1" s="120">
        <v>31</v>
      </c>
      <c r="P1" s="122">
        <v>12</v>
      </c>
      <c r="Q1" s="121" t="s">
        <v>175</v>
      </c>
      <c r="R1" s="121" t="s">
        <v>177</v>
      </c>
      <c r="S1" s="120" t="s">
        <v>176</v>
      </c>
      <c r="T1" s="120" t="s">
        <v>175</v>
      </c>
    </row>
    <row r="2" spans="1:20" s="113" customFormat="1" ht="13.5" hidden="1" thickBot="1" x14ac:dyDescent="0.25">
      <c r="A2" s="119"/>
      <c r="B2" s="114"/>
      <c r="C2" s="114"/>
      <c r="D2" s="114"/>
      <c r="E2" s="117"/>
      <c r="F2" s="114"/>
      <c r="G2" s="118"/>
      <c r="J2" s="117"/>
      <c r="K2" s="116"/>
      <c r="P2" s="115"/>
      <c r="Q2" s="114"/>
      <c r="R2" s="114"/>
    </row>
    <row r="3" spans="1:20" ht="20.25" customHeight="1" x14ac:dyDescent="0.3">
      <c r="A3" s="576" t="s">
        <v>0</v>
      </c>
      <c r="B3" s="577"/>
      <c r="C3" s="577"/>
      <c r="D3" s="577"/>
      <c r="E3" s="577"/>
      <c r="F3" s="577"/>
      <c r="G3" s="577"/>
      <c r="H3" s="577"/>
      <c r="I3" s="577"/>
      <c r="J3" s="577"/>
      <c r="K3" s="577"/>
      <c r="L3" s="577"/>
      <c r="M3" s="578"/>
    </row>
    <row r="4" spans="1:20" ht="15.75" x14ac:dyDescent="0.25">
      <c r="A4" s="579" t="s">
        <v>174</v>
      </c>
      <c r="B4" s="580"/>
      <c r="C4" s="580"/>
      <c r="D4" s="580"/>
      <c r="E4" s="580"/>
      <c r="F4" s="580"/>
      <c r="G4" s="580"/>
      <c r="H4" s="580"/>
      <c r="I4" s="580"/>
      <c r="J4" s="580"/>
      <c r="K4" s="580"/>
      <c r="L4" s="580"/>
      <c r="M4" s="581"/>
    </row>
    <row r="5" spans="1:20" ht="15.75" x14ac:dyDescent="0.25">
      <c r="A5" s="579" t="s">
        <v>553</v>
      </c>
      <c r="B5" s="580"/>
      <c r="C5" s="580"/>
      <c r="D5" s="580"/>
      <c r="E5" s="580"/>
      <c r="F5" s="580"/>
      <c r="G5" s="580"/>
      <c r="H5" s="580"/>
      <c r="I5" s="580"/>
      <c r="J5" s="580"/>
      <c r="K5" s="580"/>
      <c r="L5" s="580"/>
      <c r="M5" s="581"/>
    </row>
    <row r="6" spans="1:20" ht="27" customHeight="1" thickBot="1" x14ac:dyDescent="0.25">
      <c r="A6" s="582"/>
      <c r="B6" s="583"/>
      <c r="C6" s="583"/>
      <c r="D6" s="583"/>
      <c r="E6" s="583"/>
      <c r="F6" s="583"/>
      <c r="G6" s="583"/>
      <c r="H6" s="583"/>
      <c r="I6" s="583"/>
      <c r="J6" s="583"/>
      <c r="K6" s="583"/>
      <c r="L6" s="583"/>
      <c r="M6" s="584"/>
    </row>
    <row r="7" spans="1:20" ht="15.75" thickBot="1" x14ac:dyDescent="0.3">
      <c r="A7" s="585"/>
      <c r="B7" s="586"/>
      <c r="C7" s="586"/>
      <c r="D7" s="586"/>
      <c r="E7" s="586"/>
      <c r="F7" s="586"/>
      <c r="G7" s="586"/>
      <c r="H7" s="586"/>
      <c r="I7" s="586"/>
      <c r="J7" s="586"/>
      <c r="K7" s="586"/>
      <c r="L7" s="586"/>
      <c r="M7" s="587"/>
    </row>
    <row r="8" spans="1:20" x14ac:dyDescent="0.2">
      <c r="A8" s="112"/>
      <c r="B8" s="109"/>
      <c r="C8" s="109"/>
      <c r="D8" s="111"/>
      <c r="E8" s="110"/>
      <c r="F8" s="109"/>
      <c r="G8" s="109"/>
      <c r="H8" s="109"/>
      <c r="I8" s="109"/>
      <c r="J8" s="109"/>
      <c r="K8" s="109"/>
      <c r="L8" s="109"/>
      <c r="M8" s="108"/>
    </row>
    <row r="9" spans="1:20" s="95" customFormat="1" ht="15" x14ac:dyDescent="0.25">
      <c r="A9" s="107" t="s">
        <v>173</v>
      </c>
      <c r="B9" s="99"/>
      <c r="C9" s="60"/>
      <c r="D9" s="106">
        <v>2017</v>
      </c>
      <c r="E9" s="105">
        <v>2016</v>
      </c>
      <c r="F9" s="97"/>
      <c r="G9" s="60"/>
      <c r="H9" s="85" t="s">
        <v>172</v>
      </c>
      <c r="I9" s="98"/>
      <c r="J9" s="60"/>
      <c r="K9" s="105">
        <v>2017</v>
      </c>
      <c r="L9" s="105">
        <v>2016</v>
      </c>
      <c r="M9" s="96"/>
    </row>
    <row r="10" spans="1:20" s="95" customFormat="1" ht="15" x14ac:dyDescent="0.25">
      <c r="A10" s="104" t="s">
        <v>5</v>
      </c>
      <c r="B10" s="103"/>
      <c r="C10" s="101"/>
      <c r="D10" s="101"/>
      <c r="E10" s="102"/>
      <c r="F10" s="101"/>
      <c r="G10" s="101"/>
      <c r="H10" s="88" t="s">
        <v>6</v>
      </c>
      <c r="I10" s="98"/>
      <c r="J10" s="97"/>
      <c r="K10" s="97"/>
      <c r="L10" s="97"/>
      <c r="M10" s="96"/>
    </row>
    <row r="11" spans="1:20" x14ac:dyDescent="0.2">
      <c r="A11" s="89"/>
      <c r="B11" s="65" t="s">
        <v>171</v>
      </c>
      <c r="C11" s="11"/>
      <c r="D11" s="80">
        <v>4015817732</v>
      </c>
      <c r="E11" s="80">
        <v>4381579475</v>
      </c>
      <c r="F11" s="11"/>
      <c r="G11" s="11"/>
      <c r="H11" s="72"/>
      <c r="I11" s="65" t="s">
        <v>170</v>
      </c>
      <c r="J11" s="11"/>
      <c r="K11" s="80">
        <v>4662462840</v>
      </c>
      <c r="L11" s="80">
        <v>5154110090</v>
      </c>
      <c r="M11" s="58"/>
    </row>
    <row r="12" spans="1:20" x14ac:dyDescent="0.2">
      <c r="A12" s="89"/>
      <c r="B12" s="65" t="s">
        <v>169</v>
      </c>
      <c r="C12" s="11"/>
      <c r="D12" s="80">
        <v>1724106711</v>
      </c>
      <c r="E12" s="80">
        <v>1869627208</v>
      </c>
      <c r="F12" s="11"/>
      <c r="G12" s="11"/>
      <c r="H12" s="72"/>
      <c r="I12" s="65" t="s">
        <v>168</v>
      </c>
      <c r="J12" s="11"/>
      <c r="K12" s="80">
        <v>1051122790</v>
      </c>
      <c r="L12" s="80">
        <v>2355970029</v>
      </c>
      <c r="M12" s="58"/>
    </row>
    <row r="13" spans="1:20" x14ac:dyDescent="0.2">
      <c r="A13" s="89"/>
      <c r="B13" s="65" t="s">
        <v>167</v>
      </c>
      <c r="C13" s="11"/>
      <c r="D13" s="80">
        <v>1425538390</v>
      </c>
      <c r="E13" s="80">
        <v>865874851</v>
      </c>
      <c r="F13" s="11"/>
      <c r="G13" s="11"/>
      <c r="H13" s="72"/>
      <c r="I13" s="65" t="s">
        <v>166</v>
      </c>
      <c r="J13" s="11"/>
      <c r="K13" s="80">
        <v>84734793</v>
      </c>
      <c r="L13" s="80">
        <v>487182990</v>
      </c>
      <c r="M13" s="58"/>
    </row>
    <row r="14" spans="1:20" x14ac:dyDescent="0.2">
      <c r="A14" s="89"/>
      <c r="B14" s="65" t="s">
        <v>583</v>
      </c>
      <c r="C14" s="11"/>
      <c r="D14" s="93">
        <v>0</v>
      </c>
      <c r="E14" s="93">
        <v>0</v>
      </c>
      <c r="F14" s="11"/>
      <c r="G14" s="11"/>
      <c r="H14" s="72"/>
      <c r="I14" s="65" t="s">
        <v>165</v>
      </c>
      <c r="J14" s="11"/>
      <c r="K14" s="93">
        <v>0</v>
      </c>
      <c r="L14" s="93">
        <v>0</v>
      </c>
      <c r="M14" s="58"/>
    </row>
    <row r="15" spans="1:20" x14ac:dyDescent="0.2">
      <c r="A15" s="89"/>
      <c r="B15" s="65" t="s">
        <v>164</v>
      </c>
      <c r="C15" s="11"/>
      <c r="D15" s="93">
        <v>0</v>
      </c>
      <c r="E15" s="93">
        <v>0</v>
      </c>
      <c r="F15" s="11"/>
      <c r="G15" s="11"/>
      <c r="H15" s="72"/>
      <c r="I15" s="65" t="s">
        <v>582</v>
      </c>
      <c r="J15" s="11"/>
      <c r="K15" s="80">
        <v>126005153</v>
      </c>
      <c r="L15" s="80">
        <v>120062545</v>
      </c>
      <c r="M15" s="58"/>
    </row>
    <row r="16" spans="1:20" ht="25.5" x14ac:dyDescent="0.2">
      <c r="A16" s="89"/>
      <c r="B16" s="92" t="s">
        <v>162</v>
      </c>
      <c r="C16" s="41"/>
      <c r="D16" s="93">
        <v>0</v>
      </c>
      <c r="E16" s="100">
        <v>0</v>
      </c>
      <c r="F16" s="11"/>
      <c r="G16" s="11"/>
      <c r="H16" s="72"/>
      <c r="I16" s="65" t="s">
        <v>161</v>
      </c>
      <c r="J16" s="11"/>
      <c r="K16" s="80">
        <v>567191704</v>
      </c>
      <c r="L16" s="94">
        <v>388408185</v>
      </c>
      <c r="M16" s="58"/>
    </row>
    <row r="17" spans="1:13" x14ac:dyDescent="0.2">
      <c r="A17" s="89"/>
      <c r="B17" s="65" t="s">
        <v>160</v>
      </c>
      <c r="C17" s="11"/>
      <c r="D17" s="80">
        <v>38232862</v>
      </c>
      <c r="E17" s="80">
        <v>37540027</v>
      </c>
      <c r="F17" s="11"/>
      <c r="G17" s="11"/>
      <c r="H17" s="72"/>
      <c r="I17" s="65" t="s">
        <v>159</v>
      </c>
      <c r="J17" s="11"/>
      <c r="K17" s="93">
        <v>0</v>
      </c>
      <c r="L17" s="93">
        <v>0</v>
      </c>
      <c r="M17" s="58"/>
    </row>
    <row r="18" spans="1:13" x14ac:dyDescent="0.2">
      <c r="A18" s="89"/>
      <c r="B18" s="65"/>
      <c r="C18" s="11"/>
      <c r="D18" s="76"/>
      <c r="E18" s="76"/>
      <c r="F18" s="11"/>
      <c r="G18" s="11"/>
      <c r="H18" s="72"/>
      <c r="I18" s="65" t="s">
        <v>287</v>
      </c>
      <c r="J18" s="11"/>
      <c r="K18" s="80">
        <v>6575018</v>
      </c>
      <c r="L18" s="80">
        <v>7164702</v>
      </c>
      <c r="M18" s="58"/>
    </row>
    <row r="19" spans="1:13" ht="15" x14ac:dyDescent="0.25">
      <c r="A19" s="86" t="s">
        <v>158</v>
      </c>
      <c r="B19" s="65"/>
      <c r="C19" s="11"/>
      <c r="D19" s="76">
        <f>SUM(D11:D17)</f>
        <v>7203695695</v>
      </c>
      <c r="E19" s="76">
        <v>7154621561</v>
      </c>
      <c r="F19" s="11"/>
      <c r="G19" s="11"/>
      <c r="H19" s="72"/>
      <c r="I19" s="65"/>
      <c r="J19" s="11"/>
      <c r="K19" s="67"/>
      <c r="L19" s="67"/>
      <c r="M19" s="58"/>
    </row>
    <row r="20" spans="1:13" ht="15" x14ac:dyDescent="0.25">
      <c r="A20" s="86"/>
      <c r="B20" s="65"/>
      <c r="C20" s="11"/>
      <c r="D20" s="76"/>
      <c r="E20" s="76"/>
      <c r="F20" s="11"/>
      <c r="G20" s="11"/>
      <c r="H20" s="88" t="s">
        <v>157</v>
      </c>
      <c r="I20" s="68"/>
      <c r="J20" s="11"/>
      <c r="K20" s="87">
        <f>SUM(K11:K18)</f>
        <v>6498092298</v>
      </c>
      <c r="L20" s="87">
        <v>8512898541</v>
      </c>
      <c r="M20" s="58"/>
    </row>
    <row r="21" spans="1:13" ht="15" x14ac:dyDescent="0.25">
      <c r="A21" s="86" t="s">
        <v>83</v>
      </c>
      <c r="B21" s="99"/>
      <c r="C21" s="97"/>
      <c r="D21" s="76"/>
      <c r="E21" s="76"/>
      <c r="F21" s="11"/>
      <c r="G21" s="11"/>
      <c r="H21" s="11"/>
      <c r="I21" s="11"/>
      <c r="J21" s="11"/>
      <c r="K21" s="67"/>
      <c r="L21" s="67"/>
      <c r="M21" s="58"/>
    </row>
    <row r="22" spans="1:13" s="95" customFormat="1" ht="15" x14ac:dyDescent="0.25">
      <c r="A22" s="89"/>
      <c r="B22" s="65" t="s">
        <v>156</v>
      </c>
      <c r="C22" s="11"/>
      <c r="D22" s="80">
        <v>221454243</v>
      </c>
      <c r="E22" s="91">
        <v>190374382</v>
      </c>
      <c r="F22" s="97"/>
      <c r="G22" s="97"/>
      <c r="H22" s="88" t="s">
        <v>84</v>
      </c>
      <c r="I22" s="98"/>
      <c r="J22" s="97"/>
      <c r="K22" s="91"/>
      <c r="L22" s="91"/>
      <c r="M22" s="96"/>
    </row>
    <row r="23" spans="1:13" x14ac:dyDescent="0.2">
      <c r="A23" s="89"/>
      <c r="B23" s="65" t="s">
        <v>155</v>
      </c>
      <c r="C23" s="11"/>
      <c r="D23" s="80">
        <v>401414</v>
      </c>
      <c r="E23" s="91">
        <v>401414</v>
      </c>
      <c r="F23" s="11"/>
      <c r="G23" s="11"/>
      <c r="H23" s="72"/>
      <c r="I23" s="65" t="s">
        <v>154</v>
      </c>
      <c r="J23" s="11"/>
      <c r="K23" s="93">
        <v>0</v>
      </c>
      <c r="L23" s="93">
        <v>0</v>
      </c>
      <c r="M23" s="58"/>
    </row>
    <row r="24" spans="1:13" x14ac:dyDescent="0.2">
      <c r="A24" s="89"/>
      <c r="B24" s="92" t="s">
        <v>153</v>
      </c>
      <c r="C24" s="11"/>
      <c r="D24" s="80">
        <v>36126634393</v>
      </c>
      <c r="E24" s="33">
        <v>34948858566</v>
      </c>
      <c r="F24" s="11"/>
      <c r="G24" s="11"/>
      <c r="H24" s="72"/>
      <c r="I24" s="65" t="s">
        <v>152</v>
      </c>
      <c r="J24" s="11"/>
      <c r="K24" s="93">
        <v>0</v>
      </c>
      <c r="L24" s="93">
        <v>0</v>
      </c>
      <c r="M24" s="58"/>
    </row>
    <row r="25" spans="1:13" x14ac:dyDescent="0.2">
      <c r="A25" s="89"/>
      <c r="B25" s="65" t="s">
        <v>151</v>
      </c>
      <c r="C25" s="11"/>
      <c r="D25" s="80">
        <v>2368706428</v>
      </c>
      <c r="E25" s="91">
        <v>1980678174</v>
      </c>
      <c r="F25" s="11"/>
      <c r="G25" s="11"/>
      <c r="H25" s="72"/>
      <c r="I25" s="65" t="s">
        <v>150</v>
      </c>
      <c r="J25" s="11"/>
      <c r="K25" s="80">
        <v>20528528577</v>
      </c>
      <c r="L25" s="80">
        <v>20239110675</v>
      </c>
      <c r="M25" s="58"/>
    </row>
    <row r="26" spans="1:13" x14ac:dyDescent="0.2">
      <c r="A26" s="89"/>
      <c r="B26" s="65" t="s">
        <v>149</v>
      </c>
      <c r="C26" s="11"/>
      <c r="D26" s="80">
        <v>557314300</v>
      </c>
      <c r="E26" s="91">
        <v>528550169</v>
      </c>
      <c r="F26" s="11"/>
      <c r="G26" s="11"/>
      <c r="H26" s="72"/>
      <c r="I26" s="65" t="s">
        <v>148</v>
      </c>
      <c r="J26" s="62"/>
      <c r="K26" s="93">
        <v>0</v>
      </c>
      <c r="L26" s="93">
        <v>0</v>
      </c>
      <c r="M26" s="58"/>
    </row>
    <row r="27" spans="1:13" ht="25.5" x14ac:dyDescent="0.2">
      <c r="A27" s="89"/>
      <c r="B27" s="92" t="s">
        <v>147</v>
      </c>
      <c r="C27" s="11"/>
      <c r="D27" s="80">
        <v>-2863986867</v>
      </c>
      <c r="E27" s="33">
        <v>-1888780322</v>
      </c>
      <c r="F27" s="11"/>
      <c r="G27" s="11"/>
      <c r="H27" s="72"/>
      <c r="I27" s="65" t="s">
        <v>146</v>
      </c>
      <c r="J27" s="62"/>
      <c r="K27" s="80">
        <v>5778970</v>
      </c>
      <c r="L27" s="94">
        <v>1800000</v>
      </c>
      <c r="M27" s="58"/>
    </row>
    <row r="28" spans="1:13" x14ac:dyDescent="0.2">
      <c r="A28" s="89"/>
      <c r="B28" s="65" t="s">
        <v>145</v>
      </c>
      <c r="C28" s="11"/>
      <c r="D28" s="80">
        <v>4299800</v>
      </c>
      <c r="E28" s="91">
        <v>4299800</v>
      </c>
      <c r="F28" s="11"/>
      <c r="G28" s="11"/>
      <c r="H28" s="72"/>
      <c r="I28" s="65" t="s">
        <v>144</v>
      </c>
      <c r="J28" s="90"/>
      <c r="K28" s="93">
        <v>0</v>
      </c>
      <c r="L28" s="93">
        <v>0</v>
      </c>
      <c r="M28" s="58"/>
    </row>
    <row r="29" spans="1:13" x14ac:dyDescent="0.2">
      <c r="A29" s="89"/>
      <c r="B29" s="92" t="s">
        <v>143</v>
      </c>
      <c r="C29" s="41"/>
      <c r="D29" s="93">
        <v>0</v>
      </c>
      <c r="E29" s="33">
        <v>0</v>
      </c>
      <c r="F29" s="11"/>
      <c r="G29" s="11"/>
      <c r="H29" s="72"/>
      <c r="I29" s="11"/>
      <c r="J29" s="11"/>
      <c r="K29" s="67"/>
      <c r="L29" s="67"/>
      <c r="M29" s="58"/>
    </row>
    <row r="30" spans="1:13" x14ac:dyDescent="0.2">
      <c r="A30" s="89"/>
      <c r="B30" s="65" t="s">
        <v>142</v>
      </c>
      <c r="C30" s="11"/>
      <c r="D30" s="80">
        <v>90813323</v>
      </c>
      <c r="E30" s="91">
        <v>91524323</v>
      </c>
      <c r="F30" s="11"/>
      <c r="G30" s="11"/>
      <c r="H30" s="72"/>
      <c r="I30" s="68"/>
      <c r="J30" s="90"/>
      <c r="K30" s="76"/>
      <c r="L30" s="76"/>
      <c r="M30" s="58"/>
    </row>
    <row r="31" spans="1:13" ht="15" x14ac:dyDescent="0.25">
      <c r="A31" s="89"/>
      <c r="B31" s="65"/>
      <c r="C31" s="11"/>
      <c r="D31" s="76"/>
      <c r="E31" s="76"/>
      <c r="F31" s="11"/>
      <c r="G31" s="11"/>
      <c r="H31" s="88" t="s">
        <v>141</v>
      </c>
      <c r="I31" s="68"/>
      <c r="J31" s="11"/>
      <c r="K31" s="87">
        <f>SUM(K23:K28)</f>
        <v>20534307547</v>
      </c>
      <c r="L31" s="87">
        <v>20240910675</v>
      </c>
      <c r="M31" s="58"/>
    </row>
    <row r="32" spans="1:13" ht="15" x14ac:dyDescent="0.25">
      <c r="A32" s="86" t="s">
        <v>140</v>
      </c>
      <c r="B32" s="68"/>
      <c r="C32" s="62"/>
      <c r="D32" s="76">
        <f>SUM(D22:D30)</f>
        <v>36505637034</v>
      </c>
      <c r="E32" s="76">
        <v>35855906506</v>
      </c>
      <c r="F32" s="11"/>
      <c r="G32" s="11"/>
      <c r="H32" s="11"/>
      <c r="I32" s="11"/>
      <c r="J32" s="11"/>
      <c r="K32" s="67"/>
      <c r="L32" s="67"/>
      <c r="M32" s="58"/>
    </row>
    <row r="33" spans="1:13" ht="15" x14ac:dyDescent="0.25">
      <c r="A33" s="66"/>
      <c r="B33" s="68"/>
      <c r="C33" s="62"/>
      <c r="D33" s="76"/>
      <c r="E33" s="76"/>
      <c r="F33" s="11"/>
      <c r="G33" s="11"/>
      <c r="H33" s="85" t="s">
        <v>139</v>
      </c>
      <c r="I33" s="68"/>
      <c r="J33" s="11"/>
      <c r="K33" s="84">
        <f>+K20+K31</f>
        <v>27032399845</v>
      </c>
      <c r="L33" s="84">
        <v>28753809216</v>
      </c>
      <c r="M33" s="58"/>
    </row>
    <row r="34" spans="1:13" ht="15" x14ac:dyDescent="0.25">
      <c r="A34" s="83" t="s">
        <v>138</v>
      </c>
      <c r="B34" s="68"/>
      <c r="C34" s="62"/>
      <c r="D34" s="59">
        <f>+D19+D32</f>
        <v>43709332729</v>
      </c>
      <c r="E34" s="59">
        <v>43010528067</v>
      </c>
      <c r="F34" s="11"/>
      <c r="G34" s="11"/>
      <c r="H34" s="11"/>
      <c r="I34" s="11"/>
      <c r="J34" s="11"/>
      <c r="K34" s="67"/>
      <c r="L34" s="67"/>
      <c r="M34" s="58"/>
    </row>
    <row r="35" spans="1:13" ht="15" x14ac:dyDescent="0.25">
      <c r="A35" s="81"/>
      <c r="B35" s="11"/>
      <c r="C35" s="11"/>
      <c r="D35" s="11"/>
      <c r="E35" s="63"/>
      <c r="F35" s="11"/>
      <c r="G35" s="11"/>
      <c r="H35" s="82" t="s">
        <v>137</v>
      </c>
      <c r="I35" s="68"/>
      <c r="J35" s="11"/>
      <c r="K35" s="67"/>
      <c r="L35" s="67"/>
      <c r="M35" s="58"/>
    </row>
    <row r="36" spans="1:13" x14ac:dyDescent="0.2">
      <c r="A36" s="81"/>
      <c r="B36" s="11"/>
      <c r="C36" s="11"/>
      <c r="D36" s="11"/>
      <c r="E36" s="63"/>
      <c r="F36" s="11"/>
      <c r="G36" s="11"/>
      <c r="H36" s="72" t="s">
        <v>136</v>
      </c>
      <c r="I36" s="68"/>
      <c r="J36" s="11"/>
      <c r="K36" s="76">
        <f>SUM(K37:K39)</f>
        <v>5605800</v>
      </c>
      <c r="L36" s="76">
        <v>0</v>
      </c>
      <c r="M36" s="58"/>
    </row>
    <row r="37" spans="1:13" x14ac:dyDescent="0.2">
      <c r="A37" s="81"/>
      <c r="B37" s="11"/>
      <c r="C37" s="11"/>
      <c r="D37" s="11"/>
      <c r="E37" s="63"/>
      <c r="F37" s="11"/>
      <c r="G37" s="11"/>
      <c r="H37" s="62"/>
      <c r="I37" s="68" t="s">
        <v>135</v>
      </c>
      <c r="J37" s="11"/>
      <c r="K37" s="93">
        <v>0</v>
      </c>
      <c r="L37" s="67">
        <v>0</v>
      </c>
      <c r="M37" s="58"/>
    </row>
    <row r="38" spans="1:13" x14ac:dyDescent="0.2">
      <c r="A38" s="66"/>
      <c r="B38" s="68"/>
      <c r="C38" s="62"/>
      <c r="D38" s="63"/>
      <c r="E38" s="63"/>
      <c r="F38" s="11"/>
      <c r="G38" s="11"/>
      <c r="H38" s="62"/>
      <c r="I38" s="68" t="s">
        <v>134</v>
      </c>
      <c r="J38" s="11"/>
      <c r="K38" s="80">
        <v>5605800</v>
      </c>
      <c r="L38" s="67">
        <v>0</v>
      </c>
      <c r="M38" s="58"/>
    </row>
    <row r="39" spans="1:13" x14ac:dyDescent="0.2">
      <c r="A39" s="66"/>
      <c r="B39" s="68"/>
      <c r="C39" s="62"/>
      <c r="D39" s="63"/>
      <c r="E39" s="63"/>
      <c r="F39" s="11"/>
      <c r="G39" s="11"/>
      <c r="H39" s="62"/>
      <c r="I39" s="68" t="s">
        <v>133</v>
      </c>
      <c r="J39" s="11"/>
      <c r="K39" s="93">
        <v>0</v>
      </c>
      <c r="L39" s="67">
        <v>0</v>
      </c>
      <c r="M39" s="58"/>
    </row>
    <row r="40" spans="1:13" x14ac:dyDescent="0.2">
      <c r="A40" s="66"/>
      <c r="B40" s="65"/>
      <c r="C40" s="11"/>
      <c r="D40" s="63"/>
      <c r="E40" s="63"/>
      <c r="F40" s="11"/>
      <c r="G40" s="11"/>
      <c r="H40" s="11"/>
      <c r="I40" s="11"/>
      <c r="J40" s="11"/>
      <c r="K40" s="67"/>
      <c r="L40" s="67"/>
      <c r="M40" s="58"/>
    </row>
    <row r="41" spans="1:13" x14ac:dyDescent="0.2">
      <c r="A41" s="66"/>
      <c r="B41" s="65"/>
      <c r="C41" s="11"/>
      <c r="D41" s="69"/>
      <c r="E41" s="69"/>
      <c r="F41" s="11"/>
      <c r="G41" s="11"/>
      <c r="H41" s="72" t="s">
        <v>132</v>
      </c>
      <c r="I41" s="68"/>
      <c r="J41" s="11"/>
      <c r="K41" s="76">
        <f>SUM(K42:K46)</f>
        <v>16671327084</v>
      </c>
      <c r="L41" s="76">
        <v>14256718851</v>
      </c>
      <c r="M41" s="58"/>
    </row>
    <row r="42" spans="1:13" x14ac:dyDescent="0.2">
      <c r="A42" s="66"/>
      <c r="B42" s="65"/>
      <c r="C42" s="11"/>
      <c r="D42" s="63"/>
      <c r="E42" s="63"/>
      <c r="F42" s="11"/>
      <c r="G42" s="11"/>
      <c r="H42" s="62"/>
      <c r="I42" s="68" t="s">
        <v>131</v>
      </c>
      <c r="J42" s="11"/>
      <c r="K42" s="80">
        <v>2921295557</v>
      </c>
      <c r="L42" s="80">
        <v>-1067565204</v>
      </c>
      <c r="M42" s="58"/>
    </row>
    <row r="43" spans="1:13" x14ac:dyDescent="0.2">
      <c r="A43" s="66"/>
      <c r="B43" s="65"/>
      <c r="C43" s="11"/>
      <c r="D43" s="63"/>
      <c r="E43" s="63"/>
      <c r="F43" s="11"/>
      <c r="G43" s="11"/>
      <c r="H43" s="62"/>
      <c r="I43" s="68" t="s">
        <v>130</v>
      </c>
      <c r="J43" s="11"/>
      <c r="K43" s="80">
        <v>4479096353</v>
      </c>
      <c r="L43" s="80">
        <v>6053348881</v>
      </c>
      <c r="M43" s="58"/>
    </row>
    <row r="44" spans="1:13" x14ac:dyDescent="0.2">
      <c r="A44" s="66"/>
      <c r="B44" s="65"/>
      <c r="C44" s="11"/>
      <c r="D44" s="63"/>
      <c r="E44" s="63"/>
      <c r="F44" s="11"/>
      <c r="G44" s="11"/>
      <c r="H44" s="62"/>
      <c r="I44" s="68" t="s">
        <v>129</v>
      </c>
      <c r="J44" s="62"/>
      <c r="K44" s="80">
        <v>9270935174</v>
      </c>
      <c r="L44" s="80">
        <v>9270935174</v>
      </c>
      <c r="M44" s="58"/>
    </row>
    <row r="45" spans="1:13" x14ac:dyDescent="0.2">
      <c r="A45" s="66"/>
      <c r="B45" s="65"/>
      <c r="C45" s="11"/>
      <c r="D45" s="63"/>
      <c r="E45" s="63"/>
      <c r="F45" s="11"/>
      <c r="G45" s="11"/>
      <c r="H45" s="62"/>
      <c r="I45" s="68" t="s">
        <v>128</v>
      </c>
      <c r="J45" s="62"/>
      <c r="K45" s="93">
        <v>0</v>
      </c>
      <c r="L45" s="79">
        <v>0</v>
      </c>
      <c r="M45" s="58"/>
    </row>
    <row r="46" spans="1:13" x14ac:dyDescent="0.2">
      <c r="A46" s="66"/>
      <c r="B46" s="65"/>
      <c r="C46" s="11"/>
      <c r="D46" s="69"/>
      <c r="E46" s="69"/>
      <c r="F46" s="11"/>
      <c r="G46" s="11"/>
      <c r="H46" s="62"/>
      <c r="I46" s="68" t="s">
        <v>127</v>
      </c>
      <c r="J46" s="11"/>
      <c r="K46" s="93">
        <v>0</v>
      </c>
      <c r="L46" s="79">
        <v>0</v>
      </c>
      <c r="M46" s="58"/>
    </row>
    <row r="47" spans="1:13" ht="15" x14ac:dyDescent="0.2">
      <c r="A47" s="66"/>
      <c r="B47" s="65"/>
      <c r="C47" s="11"/>
      <c r="D47" s="63"/>
      <c r="E47" s="63"/>
      <c r="F47" s="11"/>
      <c r="G47" s="11"/>
      <c r="H47" s="72"/>
      <c r="I47" s="68"/>
      <c r="J47" s="11"/>
      <c r="K47" s="78"/>
      <c r="M47" s="58"/>
    </row>
    <row r="48" spans="1:13" x14ac:dyDescent="0.2">
      <c r="A48" s="66"/>
      <c r="B48" s="65"/>
      <c r="C48" s="11"/>
      <c r="D48" s="63"/>
      <c r="E48" s="63"/>
      <c r="F48" s="11"/>
      <c r="G48" s="11"/>
      <c r="H48" s="77" t="s">
        <v>126</v>
      </c>
      <c r="I48" s="62"/>
      <c r="J48" s="11"/>
      <c r="K48" s="76">
        <f>SUM(K49:K50)</f>
        <v>0</v>
      </c>
      <c r="L48" s="76">
        <v>0</v>
      </c>
      <c r="M48" s="58"/>
    </row>
    <row r="49" spans="1:13" ht="15" x14ac:dyDescent="0.25">
      <c r="A49" s="66"/>
      <c r="B49" s="75"/>
      <c r="C49" s="74"/>
      <c r="D49" s="70"/>
      <c r="E49" s="69"/>
      <c r="F49" s="11"/>
      <c r="G49" s="11"/>
      <c r="H49" s="62"/>
      <c r="I49" s="68" t="s">
        <v>125</v>
      </c>
      <c r="J49" s="11"/>
      <c r="K49" s="67">
        <v>0</v>
      </c>
      <c r="L49" s="67">
        <v>0</v>
      </c>
      <c r="M49" s="58"/>
    </row>
    <row r="50" spans="1:13" ht="15" x14ac:dyDescent="0.25">
      <c r="A50" s="66"/>
      <c r="B50" s="65"/>
      <c r="C50" s="74"/>
      <c r="D50" s="64"/>
      <c r="E50" s="63"/>
      <c r="F50" s="11"/>
      <c r="G50" s="11"/>
      <c r="H50" s="62"/>
      <c r="I50" s="68" t="s">
        <v>124</v>
      </c>
      <c r="J50" s="11"/>
      <c r="K50" s="67">
        <v>0</v>
      </c>
      <c r="L50" s="67">
        <v>0</v>
      </c>
      <c r="M50" s="58"/>
    </row>
    <row r="51" spans="1:13" ht="4.5" customHeight="1" x14ac:dyDescent="0.25">
      <c r="A51" s="66"/>
      <c r="B51" s="65"/>
      <c r="C51" s="74"/>
      <c r="D51" s="64"/>
      <c r="E51" s="63"/>
      <c r="F51" s="11"/>
      <c r="G51" s="11"/>
      <c r="H51" s="62"/>
      <c r="I51" s="68"/>
      <c r="J51" s="11"/>
      <c r="K51" s="67"/>
      <c r="L51" s="67"/>
      <c r="M51" s="58"/>
    </row>
    <row r="52" spans="1:13" ht="15" x14ac:dyDescent="0.25">
      <c r="A52" s="66"/>
      <c r="B52" s="75"/>
      <c r="C52" s="74"/>
      <c r="D52" s="64"/>
      <c r="E52" s="73"/>
      <c r="F52" s="11"/>
      <c r="G52" s="11"/>
      <c r="H52" s="72"/>
      <c r="I52" s="71" t="s">
        <v>123</v>
      </c>
      <c r="J52" s="60"/>
      <c r="K52" s="59">
        <f>+K36+K41+K48</f>
        <v>16676932884</v>
      </c>
      <c r="L52" s="59">
        <v>14256718851</v>
      </c>
      <c r="M52" s="58"/>
    </row>
    <row r="53" spans="1:13" ht="6.75" customHeight="1" x14ac:dyDescent="0.2">
      <c r="A53" s="66"/>
      <c r="B53" s="68"/>
      <c r="C53" s="62"/>
      <c r="D53" s="70"/>
      <c r="E53" s="69"/>
      <c r="F53" s="11"/>
      <c r="G53" s="11"/>
      <c r="H53" s="62"/>
      <c r="I53" s="68"/>
      <c r="J53" s="11"/>
      <c r="K53" s="67"/>
      <c r="L53" s="67"/>
      <c r="M53" s="58"/>
    </row>
    <row r="54" spans="1:13" ht="15" x14ac:dyDescent="0.25">
      <c r="A54" s="66"/>
      <c r="B54" s="65"/>
      <c r="C54" s="62"/>
      <c r="D54" s="64"/>
      <c r="E54" s="63"/>
      <c r="F54" s="11"/>
      <c r="G54" s="11"/>
      <c r="H54" s="62"/>
      <c r="I54" s="61" t="s">
        <v>122</v>
      </c>
      <c r="J54" s="60"/>
      <c r="K54" s="59">
        <f>+K33+K52</f>
        <v>43709332729</v>
      </c>
      <c r="L54" s="59">
        <v>43010528067</v>
      </c>
      <c r="M54" s="58"/>
    </row>
    <row r="55" spans="1:13" ht="3.75" customHeight="1" thickBot="1" x14ac:dyDescent="0.25">
      <c r="A55" s="57"/>
      <c r="B55" s="55"/>
      <c r="C55" s="55"/>
      <c r="D55" s="55"/>
      <c r="E55" s="56"/>
      <c r="F55" s="55"/>
      <c r="G55" s="55"/>
      <c r="H55" s="55"/>
      <c r="I55" s="55"/>
      <c r="J55" s="55"/>
      <c r="K55" s="55"/>
      <c r="L55" s="55"/>
      <c r="M55" s="54"/>
    </row>
    <row r="58" spans="1:13" x14ac:dyDescent="0.2">
      <c r="K58" s="36"/>
    </row>
    <row r="59" spans="1:13" x14ac:dyDescent="0.2">
      <c r="E59"/>
      <c r="K59" s="53"/>
    </row>
    <row r="60" spans="1:13" ht="15" x14ac:dyDescent="0.25">
      <c r="A60" s="575" t="s">
        <v>120</v>
      </c>
      <c r="B60" s="575"/>
      <c r="C60" s="575"/>
      <c r="D60" s="575"/>
      <c r="E60" s="575"/>
      <c r="F60" s="575"/>
      <c r="G60" s="575"/>
      <c r="H60" s="575"/>
      <c r="I60" s="575"/>
      <c r="J60" s="575"/>
      <c r="K60" s="575"/>
      <c r="L60" s="575"/>
      <c r="M60" s="575"/>
    </row>
    <row r="61" spans="1:13" ht="15" x14ac:dyDescent="0.25">
      <c r="A61" s="575" t="s">
        <v>121</v>
      </c>
      <c r="B61" s="575"/>
      <c r="C61" s="575"/>
      <c r="D61" s="575"/>
      <c r="E61" s="575"/>
      <c r="F61" s="575"/>
      <c r="G61" s="575"/>
      <c r="H61" s="575"/>
      <c r="I61" s="575"/>
      <c r="J61" s="575"/>
      <c r="K61" s="575"/>
      <c r="L61" s="575"/>
      <c r="M61" s="575"/>
    </row>
  </sheetData>
  <mergeCells count="7">
    <mergeCell ref="A61:M61"/>
    <mergeCell ref="A3:M3"/>
    <mergeCell ref="A4:M4"/>
    <mergeCell ref="A5:M5"/>
    <mergeCell ref="A6:M6"/>
    <mergeCell ref="A7:M7"/>
    <mergeCell ref="A60:M60"/>
  </mergeCells>
  <printOptions horizontalCentered="1"/>
  <pageMargins left="0.23622047244094491" right="0.23622047244094491" top="0.15748031496062992" bottom="0.15748031496062992" header="0.31496062992125984" footer="0.31496062992125984"/>
  <pageSetup scale="70" fitToHeight="2"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L28"/>
  <sheetViews>
    <sheetView workbookViewId="0">
      <selection activeCell="A22" sqref="A22"/>
    </sheetView>
  </sheetViews>
  <sheetFormatPr baseColWidth="10" defaultRowHeight="12.75" x14ac:dyDescent="0.2"/>
  <cols>
    <col min="1" max="1" width="27.85546875" style="49" customWidth="1"/>
    <col min="2" max="2" width="17.28515625" style="49" hidden="1" customWidth="1"/>
    <col min="3" max="3" width="11.7109375" style="49" customWidth="1"/>
    <col min="4" max="4" width="15.42578125" style="49" bestFit="1" customWidth="1"/>
    <col min="5" max="5" width="10.85546875" style="49" bestFit="1" customWidth="1"/>
    <col min="6" max="6" width="13.5703125" style="49" customWidth="1"/>
    <col min="7" max="7" width="9" style="49" customWidth="1"/>
    <col min="8" max="8" width="16.28515625" style="49" customWidth="1"/>
    <col min="9" max="9" width="16.42578125" style="49" bestFit="1" customWidth="1"/>
    <col min="10" max="11" width="15.140625" style="49" bestFit="1" customWidth="1"/>
    <col min="12" max="12" width="15.85546875" style="49" customWidth="1"/>
    <col min="13" max="16384" width="11.42578125" style="49"/>
  </cols>
  <sheetData>
    <row r="1" spans="1:12" ht="15.75" x14ac:dyDescent="0.2">
      <c r="A1" s="694" t="s">
        <v>0</v>
      </c>
      <c r="B1" s="695"/>
      <c r="C1" s="695"/>
      <c r="D1" s="695"/>
      <c r="E1" s="695"/>
      <c r="F1" s="695"/>
      <c r="G1" s="695"/>
      <c r="H1" s="695"/>
      <c r="I1" s="695"/>
      <c r="J1" s="695"/>
      <c r="K1" s="695"/>
      <c r="L1" s="696"/>
    </row>
    <row r="2" spans="1:12" ht="15" x14ac:dyDescent="0.2">
      <c r="A2" s="697" t="s">
        <v>468</v>
      </c>
      <c r="B2" s="698"/>
      <c r="C2" s="698"/>
      <c r="D2" s="698"/>
      <c r="E2" s="698"/>
      <c r="F2" s="698"/>
      <c r="G2" s="698"/>
      <c r="H2" s="698"/>
      <c r="I2" s="698"/>
      <c r="J2" s="698"/>
      <c r="K2" s="698"/>
      <c r="L2" s="699"/>
    </row>
    <row r="3" spans="1:12" x14ac:dyDescent="0.2">
      <c r="A3" s="700" t="s">
        <v>554</v>
      </c>
      <c r="B3" s="701"/>
      <c r="C3" s="701"/>
      <c r="D3" s="701"/>
      <c r="E3" s="701"/>
      <c r="F3" s="701"/>
      <c r="G3" s="701"/>
      <c r="H3" s="701"/>
      <c r="I3" s="701"/>
      <c r="J3" s="701"/>
      <c r="K3" s="701"/>
      <c r="L3" s="702"/>
    </row>
    <row r="4" spans="1:12" ht="13.5" thickBot="1" x14ac:dyDescent="0.25">
      <c r="A4" s="703"/>
      <c r="B4" s="704"/>
      <c r="C4" s="704"/>
      <c r="D4" s="704"/>
      <c r="E4" s="704"/>
      <c r="F4" s="704"/>
      <c r="G4" s="704"/>
      <c r="H4" s="704"/>
      <c r="I4" s="704"/>
      <c r="J4" s="704"/>
      <c r="K4" s="704"/>
      <c r="L4" s="705"/>
    </row>
    <row r="5" spans="1:12" ht="84.75" thickBot="1" x14ac:dyDescent="0.25">
      <c r="A5" s="387" t="s">
        <v>467</v>
      </c>
      <c r="B5" s="337" t="s">
        <v>466</v>
      </c>
      <c r="C5" s="337" t="s">
        <v>465</v>
      </c>
      <c r="D5" s="337" t="s">
        <v>464</v>
      </c>
      <c r="E5" s="337" t="s">
        <v>463</v>
      </c>
      <c r="F5" s="337" t="s">
        <v>462</v>
      </c>
      <c r="G5" s="337" t="s">
        <v>461</v>
      </c>
      <c r="H5" s="337" t="s">
        <v>460</v>
      </c>
      <c r="I5" s="337" t="s">
        <v>459</v>
      </c>
      <c r="J5" s="337" t="s">
        <v>458</v>
      </c>
      <c r="K5" s="337" t="s">
        <v>457</v>
      </c>
      <c r="L5" s="337" t="s">
        <v>456</v>
      </c>
    </row>
    <row r="6" spans="1:12" x14ac:dyDescent="0.2">
      <c r="A6" s="386"/>
      <c r="B6" s="379"/>
      <c r="C6" s="385"/>
      <c r="D6" s="385"/>
      <c r="E6" s="385"/>
      <c r="F6" s="385"/>
      <c r="G6" s="385"/>
      <c r="H6" s="385"/>
      <c r="I6" s="385"/>
      <c r="J6" s="385"/>
      <c r="K6" s="385"/>
      <c r="L6" s="385"/>
    </row>
    <row r="7" spans="1:12" ht="24" x14ac:dyDescent="0.2">
      <c r="A7" s="342" t="s">
        <v>455</v>
      </c>
      <c r="B7" s="380">
        <f>B8+B9+B10+B11</f>
        <v>0</v>
      </c>
      <c r="C7" s="379"/>
      <c r="D7" s="379"/>
      <c r="E7" s="379"/>
      <c r="F7" s="379"/>
      <c r="G7" s="379"/>
      <c r="H7" s="379"/>
      <c r="I7" s="379"/>
      <c r="J7" s="379"/>
      <c r="K7" s="379"/>
      <c r="L7" s="379"/>
    </row>
    <row r="8" spans="1:12" x14ac:dyDescent="0.2">
      <c r="A8" s="384" t="s">
        <v>454</v>
      </c>
      <c r="B8" s="383"/>
      <c r="C8" s="379"/>
      <c r="D8" s="379"/>
      <c r="E8" s="379"/>
      <c r="F8" s="379"/>
      <c r="G8" s="379"/>
      <c r="H8" s="379"/>
      <c r="I8" s="379"/>
      <c r="J8" s="379"/>
      <c r="K8" s="379"/>
      <c r="L8" s="379"/>
    </row>
    <row r="9" spans="1:12" x14ac:dyDescent="0.2">
      <c r="A9" s="384" t="s">
        <v>453</v>
      </c>
      <c r="B9" s="383"/>
      <c r="C9" s="379"/>
      <c r="D9" s="379"/>
      <c r="E9" s="379"/>
      <c r="F9" s="379"/>
      <c r="G9" s="379"/>
      <c r="H9" s="379"/>
      <c r="I9" s="379"/>
      <c r="J9" s="379"/>
      <c r="K9" s="379"/>
      <c r="L9" s="379"/>
    </row>
    <row r="10" spans="1:12" x14ac:dyDescent="0.2">
      <c r="A10" s="384" t="s">
        <v>452</v>
      </c>
      <c r="B10" s="383"/>
      <c r="C10" s="379"/>
      <c r="D10" s="379"/>
      <c r="E10" s="379"/>
      <c r="F10" s="379"/>
      <c r="G10" s="379"/>
      <c r="H10" s="379"/>
      <c r="I10" s="379"/>
      <c r="J10" s="379"/>
      <c r="K10" s="379"/>
      <c r="L10" s="379"/>
    </row>
    <row r="11" spans="1:12" x14ac:dyDescent="0.2">
      <c r="A11" s="384" t="s">
        <v>451</v>
      </c>
      <c r="B11" s="383"/>
      <c r="C11" s="379"/>
      <c r="D11" s="379"/>
      <c r="E11" s="379"/>
      <c r="F11" s="379"/>
      <c r="G11" s="379"/>
      <c r="H11" s="379"/>
      <c r="I11" s="379"/>
      <c r="J11" s="379"/>
      <c r="K11" s="379"/>
      <c r="L11" s="379"/>
    </row>
    <row r="12" spans="1:12" x14ac:dyDescent="0.2">
      <c r="A12" s="382"/>
      <c r="B12" s="381"/>
      <c r="C12" s="379"/>
      <c r="D12" s="379"/>
      <c r="E12" s="379"/>
      <c r="F12" s="379"/>
      <c r="G12" s="379"/>
      <c r="H12" s="379"/>
      <c r="I12" s="379"/>
      <c r="J12" s="379"/>
      <c r="K12" s="379"/>
      <c r="L12" s="379"/>
    </row>
    <row r="13" spans="1:12" ht="24" x14ac:dyDescent="0.2">
      <c r="A13" s="342" t="s">
        <v>450</v>
      </c>
      <c r="B13" s="380">
        <f>B14+B15+B16+B17</f>
        <v>0</v>
      </c>
      <c r="C13" s="379"/>
      <c r="D13" s="379"/>
      <c r="E13" s="379"/>
      <c r="F13" s="379"/>
      <c r="G13" s="379"/>
      <c r="H13" s="379"/>
      <c r="I13" s="379"/>
      <c r="J13" s="379"/>
      <c r="K13" s="379"/>
      <c r="L13" s="379"/>
    </row>
    <row r="14" spans="1:12" x14ac:dyDescent="0.2">
      <c r="A14" s="384" t="s">
        <v>449</v>
      </c>
      <c r="B14" s="383"/>
      <c r="C14" s="379"/>
      <c r="D14" s="379"/>
      <c r="E14" s="379"/>
      <c r="F14" s="379"/>
      <c r="G14" s="379"/>
      <c r="H14" s="379"/>
      <c r="I14" s="379"/>
      <c r="J14" s="379"/>
      <c r="K14" s="379"/>
      <c r="L14" s="379"/>
    </row>
    <row r="15" spans="1:12" x14ac:dyDescent="0.2">
      <c r="A15" s="384" t="s">
        <v>448</v>
      </c>
      <c r="B15" s="383"/>
      <c r="C15" s="379"/>
      <c r="D15" s="379"/>
      <c r="E15" s="379"/>
      <c r="F15" s="379"/>
      <c r="G15" s="379"/>
      <c r="H15" s="379"/>
      <c r="I15" s="379"/>
      <c r="J15" s="379"/>
      <c r="K15" s="379"/>
      <c r="L15" s="379"/>
    </row>
    <row r="16" spans="1:12" x14ac:dyDescent="0.2">
      <c r="A16" s="384" t="s">
        <v>447</v>
      </c>
      <c r="B16" s="383"/>
      <c r="C16" s="379"/>
      <c r="D16" s="379"/>
      <c r="E16" s="379"/>
      <c r="F16" s="379"/>
      <c r="G16" s="379"/>
      <c r="H16" s="379"/>
      <c r="I16" s="379"/>
      <c r="J16" s="379"/>
      <c r="K16" s="379"/>
      <c r="L16" s="379"/>
    </row>
    <row r="17" spans="1:12" x14ac:dyDescent="0.2">
      <c r="A17" s="384" t="s">
        <v>446</v>
      </c>
      <c r="B17" s="383"/>
      <c r="C17" s="379"/>
      <c r="D17" s="379"/>
      <c r="E17" s="379"/>
      <c r="F17" s="379"/>
      <c r="G17" s="379"/>
      <c r="H17" s="379"/>
      <c r="I17" s="379"/>
      <c r="J17" s="379"/>
      <c r="K17" s="379"/>
      <c r="L17" s="379"/>
    </row>
    <row r="18" spans="1:12" x14ac:dyDescent="0.2">
      <c r="A18" s="382"/>
      <c r="B18" s="381"/>
      <c r="C18" s="379"/>
      <c r="D18" s="379"/>
      <c r="E18" s="379"/>
      <c r="F18" s="379"/>
      <c r="G18" s="379"/>
      <c r="H18" s="379"/>
      <c r="I18" s="379"/>
      <c r="J18" s="379"/>
      <c r="K18" s="379"/>
      <c r="L18" s="379"/>
    </row>
    <row r="19" spans="1:12" ht="36" x14ac:dyDescent="0.2">
      <c r="A19" s="342" t="s">
        <v>445</v>
      </c>
      <c r="B19" s="380">
        <f>B7+B13</f>
        <v>0</v>
      </c>
      <c r="C19" s="379"/>
      <c r="D19" s="379"/>
      <c r="E19" s="379"/>
      <c r="F19" s="379"/>
      <c r="G19" s="379"/>
      <c r="H19" s="379"/>
      <c r="I19" s="379"/>
      <c r="J19" s="379"/>
      <c r="K19" s="379"/>
      <c r="L19" s="379"/>
    </row>
    <row r="20" spans="1:12" ht="13.5" thickBot="1" x14ac:dyDescent="0.25">
      <c r="A20" s="378"/>
      <c r="B20" s="377"/>
      <c r="C20" s="376"/>
      <c r="D20" s="376"/>
      <c r="E20" s="376"/>
      <c r="F20" s="376"/>
      <c r="G20" s="376"/>
      <c r="H20" s="376"/>
      <c r="I20" s="376"/>
      <c r="J20" s="376"/>
      <c r="K20" s="376"/>
      <c r="L20" s="376"/>
    </row>
    <row r="22" spans="1:12" ht="15" x14ac:dyDescent="0.25">
      <c r="A22" s="375" t="s">
        <v>444</v>
      </c>
    </row>
    <row r="25" spans="1:12" x14ac:dyDescent="0.2">
      <c r="D25"/>
      <c r="E25"/>
      <c r="F25"/>
      <c r="G25"/>
      <c r="H25"/>
    </row>
    <row r="26" spans="1:12" ht="15" x14ac:dyDescent="0.25">
      <c r="B26" s="374"/>
      <c r="C26" s="374"/>
      <c r="D26" s="374"/>
      <c r="E26" s="374"/>
      <c r="F26" s="374"/>
      <c r="G26" s="374"/>
      <c r="H26" s="374"/>
    </row>
    <row r="27" spans="1:12" ht="15" x14ac:dyDescent="0.25">
      <c r="A27" s="575" t="s">
        <v>120</v>
      </c>
      <c r="B27" s="575"/>
      <c r="C27" s="575"/>
      <c r="D27" s="575"/>
      <c r="E27" s="575"/>
      <c r="F27" s="575"/>
      <c r="G27" s="575"/>
      <c r="H27" s="575"/>
      <c r="I27" s="575"/>
      <c r="J27" s="575"/>
      <c r="K27" s="575"/>
      <c r="L27" s="575"/>
    </row>
    <row r="28" spans="1:12" ht="15" x14ac:dyDescent="0.25">
      <c r="A28" s="575" t="s">
        <v>121</v>
      </c>
      <c r="B28" s="575"/>
      <c r="C28" s="575"/>
      <c r="D28" s="575"/>
      <c r="E28" s="575"/>
      <c r="F28" s="575"/>
      <c r="G28" s="575"/>
      <c r="H28" s="575"/>
      <c r="I28" s="575"/>
      <c r="J28" s="575"/>
      <c r="K28" s="575"/>
      <c r="L28" s="575"/>
    </row>
  </sheetData>
  <mergeCells count="6">
    <mergeCell ref="A28:L28"/>
    <mergeCell ref="A1:L1"/>
    <mergeCell ref="A2:L2"/>
    <mergeCell ref="A3:L3"/>
    <mergeCell ref="A4:L4"/>
    <mergeCell ref="A27:L27"/>
  </mergeCells>
  <pageMargins left="0.7" right="0.7" top="0.75" bottom="0.75" header="0.3" footer="0.3"/>
  <pageSetup scale="74" orientation="landscape" horizontalDpi="4294967295" verticalDpi="4294967295"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93"/>
  <sheetViews>
    <sheetView topLeftCell="A2" zoomScaleNormal="100" workbookViewId="0">
      <selection activeCell="A58" sqref="A58:G58"/>
    </sheetView>
  </sheetViews>
  <sheetFormatPr baseColWidth="10" defaultColWidth="28.42578125" defaultRowHeight="12.75" x14ac:dyDescent="0.2"/>
  <cols>
    <col min="1" max="1" width="28.42578125" style="388"/>
    <col min="2" max="2" width="19.85546875" style="388" customWidth="1"/>
    <col min="3" max="3" width="22.140625" style="388" customWidth="1"/>
    <col min="4" max="4" width="21.42578125" style="388" customWidth="1"/>
    <col min="5" max="5" width="20.140625" style="388" customWidth="1"/>
    <col min="6" max="6" width="17.7109375" style="388" customWidth="1"/>
    <col min="7" max="16384" width="28.42578125" style="388"/>
  </cols>
  <sheetData>
    <row r="1" spans="1:7" s="400" customFormat="1" hidden="1" x14ac:dyDescent="0.2">
      <c r="A1" s="401" t="s">
        <v>176</v>
      </c>
      <c r="B1" s="401" t="s">
        <v>177</v>
      </c>
      <c r="E1" s="401" t="s">
        <v>184</v>
      </c>
      <c r="G1" s="400" t="s">
        <v>181</v>
      </c>
    </row>
    <row r="2" spans="1:7" ht="13.5" thickBot="1" x14ac:dyDescent="0.25"/>
    <row r="3" spans="1:7" ht="18.75" x14ac:dyDescent="0.3">
      <c r="A3" s="639" t="s">
        <v>0</v>
      </c>
      <c r="B3" s="640"/>
      <c r="C3" s="640"/>
      <c r="D3" s="640"/>
      <c r="E3" s="640"/>
      <c r="F3" s="640"/>
      <c r="G3" s="641"/>
    </row>
    <row r="4" spans="1:7" ht="23.25" customHeight="1" x14ac:dyDescent="0.25">
      <c r="A4" s="642" t="s">
        <v>474</v>
      </c>
      <c r="B4" s="643"/>
      <c r="C4" s="643"/>
      <c r="D4" s="643"/>
      <c r="E4" s="643"/>
      <c r="F4" s="643"/>
      <c r="G4" s="644"/>
    </row>
    <row r="5" spans="1:7" ht="20.25" customHeight="1" x14ac:dyDescent="0.25">
      <c r="A5" s="642" t="s">
        <v>554</v>
      </c>
      <c r="B5" s="643"/>
      <c r="C5" s="643"/>
      <c r="D5" s="643"/>
      <c r="E5" s="643"/>
      <c r="F5" s="643"/>
      <c r="G5" s="644"/>
    </row>
    <row r="6" spans="1:7" ht="18" customHeight="1" thickBot="1" x14ac:dyDescent="0.3">
      <c r="A6" s="716"/>
      <c r="B6" s="717"/>
      <c r="C6" s="717"/>
      <c r="D6" s="717"/>
      <c r="E6" s="717"/>
      <c r="F6" s="717"/>
      <c r="G6" s="718"/>
    </row>
    <row r="7" spans="1:7" ht="15" x14ac:dyDescent="0.25">
      <c r="A7" s="399"/>
      <c r="B7" s="398"/>
      <c r="C7" s="398"/>
      <c r="D7" s="398"/>
      <c r="E7" s="398"/>
      <c r="F7" s="398"/>
      <c r="G7" s="397"/>
    </row>
    <row r="8" spans="1:7" s="314" customFormat="1" ht="37.5" customHeight="1" x14ac:dyDescent="0.2">
      <c r="A8" s="706" t="s">
        <v>561</v>
      </c>
      <c r="B8" s="707"/>
      <c r="C8" s="707"/>
      <c r="D8" s="707"/>
      <c r="E8" s="707"/>
      <c r="F8" s="707"/>
      <c r="G8" s="708"/>
    </row>
    <row r="9" spans="1:7" s="314" customFormat="1" x14ac:dyDescent="0.2">
      <c r="A9" s="396"/>
      <c r="B9" s="62"/>
      <c r="C9" s="62"/>
      <c r="D9" s="62"/>
      <c r="E9" s="62"/>
      <c r="F9" s="62"/>
      <c r="G9" s="395"/>
    </row>
    <row r="10" spans="1:7" s="314" customFormat="1" ht="82.5" customHeight="1" x14ac:dyDescent="0.2">
      <c r="A10" s="706" t="s">
        <v>486</v>
      </c>
      <c r="B10" s="707"/>
      <c r="C10" s="707"/>
      <c r="D10" s="707"/>
      <c r="E10" s="707"/>
      <c r="F10" s="707"/>
      <c r="G10" s="708"/>
    </row>
    <row r="11" spans="1:7" s="314" customFormat="1" x14ac:dyDescent="0.2">
      <c r="A11" s="396"/>
      <c r="B11" s="62"/>
      <c r="C11" s="62"/>
      <c r="D11" s="62"/>
      <c r="E11" s="62"/>
      <c r="F11" s="62"/>
      <c r="G11" s="395"/>
    </row>
    <row r="12" spans="1:7" s="314" customFormat="1" ht="83.25" customHeight="1" x14ac:dyDescent="0.2">
      <c r="A12" s="706" t="s">
        <v>485</v>
      </c>
      <c r="B12" s="707"/>
      <c r="C12" s="707"/>
      <c r="D12" s="707"/>
      <c r="E12" s="707"/>
      <c r="F12" s="707"/>
      <c r="G12" s="708"/>
    </row>
    <row r="13" spans="1:7" s="314" customFormat="1" x14ac:dyDescent="0.2">
      <c r="A13" s="396"/>
      <c r="B13" s="62"/>
      <c r="C13" s="62"/>
      <c r="D13" s="62"/>
      <c r="E13" s="62"/>
      <c r="F13" s="62"/>
      <c r="G13" s="395"/>
    </row>
    <row r="14" spans="1:7" s="314" customFormat="1" ht="84.75" customHeight="1" x14ac:dyDescent="0.2">
      <c r="A14" s="706" t="s">
        <v>562</v>
      </c>
      <c r="B14" s="707"/>
      <c r="C14" s="707"/>
      <c r="D14" s="707"/>
      <c r="E14" s="707"/>
      <c r="F14" s="707"/>
      <c r="G14" s="708"/>
    </row>
    <row r="15" spans="1:7" s="314" customFormat="1" x14ac:dyDescent="0.2">
      <c r="A15" s="396"/>
      <c r="B15" s="62"/>
      <c r="C15" s="62"/>
      <c r="D15" s="62"/>
      <c r="E15" s="62"/>
      <c r="F15" s="62"/>
      <c r="G15" s="395"/>
    </row>
    <row r="16" spans="1:7" s="314" customFormat="1" ht="93.75" customHeight="1" x14ac:dyDescent="0.2">
      <c r="A16" s="706" t="s">
        <v>484</v>
      </c>
      <c r="B16" s="707"/>
      <c r="C16" s="707"/>
      <c r="D16" s="707"/>
      <c r="E16" s="707"/>
      <c r="F16" s="707"/>
      <c r="G16" s="708"/>
    </row>
    <row r="17" spans="1:7" s="314" customFormat="1" x14ac:dyDescent="0.2">
      <c r="A17" s="396"/>
      <c r="B17" s="62"/>
      <c r="C17" s="62"/>
      <c r="D17" s="62"/>
      <c r="E17" s="62"/>
      <c r="F17" s="62"/>
      <c r="G17" s="395"/>
    </row>
    <row r="18" spans="1:7" s="314" customFormat="1" ht="63" customHeight="1" x14ac:dyDescent="0.2">
      <c r="A18" s="706" t="s">
        <v>483</v>
      </c>
      <c r="B18" s="707"/>
      <c r="C18" s="707"/>
      <c r="D18" s="707"/>
      <c r="E18" s="707"/>
      <c r="F18" s="707"/>
      <c r="G18" s="708"/>
    </row>
    <row r="19" spans="1:7" s="314" customFormat="1" x14ac:dyDescent="0.2">
      <c r="A19" s="396"/>
      <c r="B19" s="62"/>
      <c r="C19" s="62"/>
      <c r="D19" s="62"/>
      <c r="E19" s="62"/>
      <c r="F19" s="62"/>
      <c r="G19" s="395"/>
    </row>
    <row r="20" spans="1:7" s="314" customFormat="1" ht="95.25" customHeight="1" x14ac:dyDescent="0.2">
      <c r="A20" s="706" t="s">
        <v>482</v>
      </c>
      <c r="B20" s="707"/>
      <c r="C20" s="707"/>
      <c r="D20" s="707"/>
      <c r="E20" s="707"/>
      <c r="F20" s="707"/>
      <c r="G20" s="708"/>
    </row>
    <row r="21" spans="1:7" s="314" customFormat="1" x14ac:dyDescent="0.2">
      <c r="A21" s="396"/>
      <c r="B21" s="62"/>
      <c r="C21" s="62"/>
      <c r="D21" s="62"/>
      <c r="E21" s="62"/>
      <c r="F21" s="62"/>
      <c r="G21" s="395"/>
    </row>
    <row r="22" spans="1:7" s="314" customFormat="1" ht="81.75" customHeight="1" x14ac:dyDescent="0.2">
      <c r="A22" s="706" t="s">
        <v>481</v>
      </c>
      <c r="B22" s="707"/>
      <c r="C22" s="707"/>
      <c r="D22" s="707"/>
      <c r="E22" s="707"/>
      <c r="F22" s="707"/>
      <c r="G22" s="708"/>
    </row>
    <row r="23" spans="1:7" s="314" customFormat="1" x14ac:dyDescent="0.2">
      <c r="A23" s="706"/>
      <c r="B23" s="707"/>
      <c r="C23" s="707"/>
      <c r="D23" s="707"/>
      <c r="E23" s="707"/>
      <c r="F23" s="707"/>
      <c r="G23" s="708"/>
    </row>
    <row r="24" spans="1:7" s="314" customFormat="1" ht="83.25" customHeight="1" x14ac:dyDescent="0.2">
      <c r="A24" s="706" t="s">
        <v>480</v>
      </c>
      <c r="B24" s="707"/>
      <c r="C24" s="707"/>
      <c r="D24" s="707"/>
      <c r="E24" s="707"/>
      <c r="F24" s="707"/>
      <c r="G24" s="708"/>
    </row>
    <row r="25" spans="1:7" s="314" customFormat="1" x14ac:dyDescent="0.2">
      <c r="A25" s="706"/>
      <c r="B25" s="707"/>
      <c r="C25" s="707"/>
      <c r="D25" s="707"/>
      <c r="E25" s="707"/>
      <c r="F25" s="707"/>
      <c r="G25" s="708"/>
    </row>
    <row r="26" spans="1:7" s="314" customFormat="1" ht="77.25" customHeight="1" x14ac:dyDescent="0.2">
      <c r="A26" s="706" t="s">
        <v>479</v>
      </c>
      <c r="B26" s="707"/>
      <c r="C26" s="707"/>
      <c r="D26" s="707"/>
      <c r="E26" s="707"/>
      <c r="F26" s="707"/>
      <c r="G26" s="708"/>
    </row>
    <row r="27" spans="1:7" s="314" customFormat="1" x14ac:dyDescent="0.2">
      <c r="A27" s="706"/>
      <c r="B27" s="707"/>
      <c r="C27" s="707"/>
      <c r="D27" s="707"/>
      <c r="E27" s="707"/>
      <c r="F27" s="707"/>
      <c r="G27" s="708"/>
    </row>
    <row r="28" spans="1:7" s="314" customFormat="1" ht="75" customHeight="1" x14ac:dyDescent="0.2">
      <c r="A28" s="706" t="s">
        <v>478</v>
      </c>
      <c r="B28" s="707"/>
      <c r="C28" s="707"/>
      <c r="D28" s="707"/>
      <c r="E28" s="707"/>
      <c r="F28" s="707"/>
      <c r="G28" s="708"/>
    </row>
    <row r="29" spans="1:7" s="314" customFormat="1" ht="13.5" customHeight="1" x14ac:dyDescent="0.2">
      <c r="A29" s="706"/>
      <c r="B29" s="707"/>
      <c r="C29" s="707"/>
      <c r="D29" s="707"/>
      <c r="E29" s="707"/>
      <c r="F29" s="707"/>
      <c r="G29" s="708"/>
    </row>
    <row r="30" spans="1:7" s="314" customFormat="1" ht="84" customHeight="1" x14ac:dyDescent="0.2">
      <c r="A30" s="706" t="s">
        <v>563</v>
      </c>
      <c r="B30" s="707"/>
      <c r="C30" s="707"/>
      <c r="D30" s="707"/>
      <c r="E30" s="707"/>
      <c r="F30" s="707"/>
      <c r="G30" s="708"/>
    </row>
    <row r="31" spans="1:7" s="314" customFormat="1" ht="13.5" customHeight="1" x14ac:dyDescent="0.2">
      <c r="A31" s="553"/>
      <c r="B31" s="554"/>
      <c r="C31" s="554"/>
      <c r="D31" s="554"/>
      <c r="E31" s="554"/>
      <c r="F31" s="554"/>
      <c r="G31" s="555"/>
    </row>
    <row r="32" spans="1:7" s="314" customFormat="1" ht="13.5" thickBot="1" x14ac:dyDescent="0.25">
      <c r="A32" s="706"/>
      <c r="B32" s="707"/>
      <c r="C32" s="707"/>
      <c r="D32" s="707"/>
      <c r="E32" s="707"/>
      <c r="F32" s="707"/>
      <c r="G32" s="708"/>
    </row>
    <row r="33" spans="1:7" s="314" customFormat="1" ht="18.75" customHeight="1" x14ac:dyDescent="0.3">
      <c r="A33" s="639" t="s">
        <v>0</v>
      </c>
      <c r="B33" s="640"/>
      <c r="C33" s="640"/>
      <c r="D33" s="640"/>
      <c r="E33" s="640"/>
      <c r="F33" s="640"/>
      <c r="G33" s="641"/>
    </row>
    <row r="34" spans="1:7" s="314" customFormat="1" ht="23.25" customHeight="1" x14ac:dyDescent="0.25">
      <c r="A34" s="642" t="s">
        <v>474</v>
      </c>
      <c r="B34" s="643"/>
      <c r="C34" s="643"/>
      <c r="D34" s="643"/>
      <c r="E34" s="643"/>
      <c r="F34" s="643"/>
      <c r="G34" s="644"/>
    </row>
    <row r="35" spans="1:7" s="314" customFormat="1" ht="20.25" customHeight="1" x14ac:dyDescent="0.25">
      <c r="A35" s="642" t="s">
        <v>554</v>
      </c>
      <c r="B35" s="643"/>
      <c r="C35" s="643"/>
      <c r="D35" s="643"/>
      <c r="E35" s="643"/>
      <c r="F35" s="643"/>
      <c r="G35" s="644"/>
    </row>
    <row r="36" spans="1:7" s="314" customFormat="1" ht="17.25" customHeight="1" thickBot="1" x14ac:dyDescent="0.3">
      <c r="A36" s="716"/>
      <c r="B36" s="717"/>
      <c r="C36" s="717"/>
      <c r="D36" s="717"/>
      <c r="E36" s="717"/>
      <c r="F36" s="717"/>
      <c r="G36" s="718"/>
    </row>
    <row r="37" spans="1:7" s="314" customFormat="1" ht="78" customHeight="1" x14ac:dyDescent="0.2">
      <c r="A37" s="706" t="s">
        <v>564</v>
      </c>
      <c r="B37" s="707"/>
      <c r="C37" s="707"/>
      <c r="D37" s="707"/>
      <c r="E37" s="707"/>
      <c r="F37" s="707"/>
      <c r="G37" s="708"/>
    </row>
    <row r="38" spans="1:7" s="314" customFormat="1" x14ac:dyDescent="0.2">
      <c r="A38" s="706"/>
      <c r="B38" s="707"/>
      <c r="C38" s="707"/>
      <c r="D38" s="707"/>
      <c r="E38" s="707"/>
      <c r="F38" s="707"/>
      <c r="G38" s="708"/>
    </row>
    <row r="39" spans="1:7" s="314" customFormat="1" ht="78" customHeight="1" x14ac:dyDescent="0.2">
      <c r="A39" s="706" t="s">
        <v>565</v>
      </c>
      <c r="B39" s="707"/>
      <c r="C39" s="707"/>
      <c r="D39" s="707"/>
      <c r="E39" s="707"/>
      <c r="F39" s="707"/>
      <c r="G39" s="708"/>
    </row>
    <row r="40" spans="1:7" s="314" customFormat="1" x14ac:dyDescent="0.2">
      <c r="A40" s="706"/>
      <c r="B40" s="707"/>
      <c r="C40" s="707"/>
      <c r="D40" s="707"/>
      <c r="E40" s="707"/>
      <c r="F40" s="707"/>
      <c r="G40" s="708"/>
    </row>
    <row r="41" spans="1:7" s="314" customFormat="1" ht="71.25" customHeight="1" x14ac:dyDescent="0.2">
      <c r="A41" s="706" t="s">
        <v>566</v>
      </c>
      <c r="B41" s="707"/>
      <c r="C41" s="707"/>
      <c r="D41" s="707"/>
      <c r="E41" s="707"/>
      <c r="F41" s="707"/>
      <c r="G41" s="708"/>
    </row>
    <row r="42" spans="1:7" s="314" customFormat="1" x14ac:dyDescent="0.2">
      <c r="A42" s="706"/>
      <c r="B42" s="707"/>
      <c r="C42" s="707"/>
      <c r="D42" s="707"/>
      <c r="E42" s="707"/>
      <c r="F42" s="707"/>
      <c r="G42" s="708"/>
    </row>
    <row r="43" spans="1:7" s="314" customFormat="1" ht="70.5" customHeight="1" x14ac:dyDescent="0.2">
      <c r="A43" s="706" t="s">
        <v>567</v>
      </c>
      <c r="B43" s="707"/>
      <c r="C43" s="707"/>
      <c r="D43" s="707"/>
      <c r="E43" s="707"/>
      <c r="F43" s="707"/>
      <c r="G43" s="708"/>
    </row>
    <row r="44" spans="1:7" s="314" customFormat="1" x14ac:dyDescent="0.2">
      <c r="A44" s="706"/>
      <c r="B44" s="707"/>
      <c r="C44" s="707"/>
      <c r="D44" s="707"/>
      <c r="E44" s="707"/>
      <c r="F44" s="707"/>
      <c r="G44" s="708"/>
    </row>
    <row r="45" spans="1:7" s="314" customFormat="1" ht="84.75" customHeight="1" x14ac:dyDescent="0.2">
      <c r="A45" s="706" t="s">
        <v>568</v>
      </c>
      <c r="B45" s="707"/>
      <c r="C45" s="707"/>
      <c r="D45" s="707"/>
      <c r="E45" s="707"/>
      <c r="F45" s="707"/>
      <c r="G45" s="708"/>
    </row>
    <row r="46" spans="1:7" s="314" customFormat="1" x14ac:dyDescent="0.2">
      <c r="A46" s="706"/>
      <c r="B46" s="707"/>
      <c r="C46" s="707"/>
      <c r="D46" s="707"/>
      <c r="E46" s="707"/>
      <c r="F46" s="707"/>
      <c r="G46" s="708"/>
    </row>
    <row r="47" spans="1:7" s="314" customFormat="1" ht="81" customHeight="1" x14ac:dyDescent="0.2">
      <c r="A47" s="706" t="s">
        <v>569</v>
      </c>
      <c r="B47" s="707"/>
      <c r="C47" s="707"/>
      <c r="D47" s="707"/>
      <c r="E47" s="707"/>
      <c r="F47" s="707"/>
      <c r="G47" s="708"/>
    </row>
    <row r="48" spans="1:7" s="314" customFormat="1" ht="13.5" customHeight="1" x14ac:dyDescent="0.2">
      <c r="A48" s="706"/>
      <c r="B48" s="707"/>
      <c r="C48" s="707"/>
      <c r="D48" s="707"/>
      <c r="E48" s="707"/>
      <c r="F48" s="707"/>
      <c r="G48" s="708"/>
    </row>
    <row r="49" spans="1:7" s="314" customFormat="1" ht="66.75" customHeight="1" x14ac:dyDescent="0.2">
      <c r="A49" s="706" t="s">
        <v>570</v>
      </c>
      <c r="B49" s="707"/>
      <c r="C49" s="707"/>
      <c r="D49" s="707"/>
      <c r="E49" s="707"/>
      <c r="F49" s="707"/>
      <c r="G49" s="708"/>
    </row>
    <row r="50" spans="1:7" s="314" customFormat="1" x14ac:dyDescent="0.2">
      <c r="A50" s="706"/>
      <c r="B50" s="707"/>
      <c r="C50" s="707"/>
      <c r="D50" s="707"/>
      <c r="E50" s="707"/>
      <c r="F50" s="707"/>
      <c r="G50" s="708"/>
    </row>
    <row r="51" spans="1:7" s="314" customFormat="1" ht="114" customHeight="1" x14ac:dyDescent="0.2">
      <c r="A51" s="706" t="s">
        <v>571</v>
      </c>
      <c r="B51" s="707"/>
      <c r="C51" s="707"/>
      <c r="D51" s="707"/>
      <c r="E51" s="707"/>
      <c r="F51" s="707"/>
      <c r="G51" s="708"/>
    </row>
    <row r="52" spans="1:7" s="314" customFormat="1" x14ac:dyDescent="0.2">
      <c r="A52" s="706"/>
      <c r="B52" s="707"/>
      <c r="C52" s="707"/>
      <c r="D52" s="707"/>
      <c r="E52" s="707"/>
      <c r="F52" s="707"/>
      <c r="G52" s="708"/>
    </row>
    <row r="53" spans="1:7" s="314" customFormat="1" ht="69.75" customHeight="1" x14ac:dyDescent="0.2">
      <c r="A53" s="706" t="s">
        <v>572</v>
      </c>
      <c r="B53" s="707"/>
      <c r="C53" s="707"/>
      <c r="D53" s="707"/>
      <c r="E53" s="707"/>
      <c r="F53" s="707"/>
      <c r="G53" s="708"/>
    </row>
    <row r="54" spans="1:7" s="314" customFormat="1" x14ac:dyDescent="0.2">
      <c r="A54" s="706"/>
      <c r="B54" s="707"/>
      <c r="C54" s="707"/>
      <c r="D54" s="707"/>
      <c r="E54" s="707"/>
      <c r="F54" s="707"/>
      <c r="G54" s="708"/>
    </row>
    <row r="55" spans="1:7" s="314" customFormat="1" ht="80.25" customHeight="1" x14ac:dyDescent="0.2">
      <c r="A55" s="706" t="s">
        <v>573</v>
      </c>
      <c r="B55" s="707"/>
      <c r="C55" s="707"/>
      <c r="D55" s="707"/>
      <c r="E55" s="707"/>
      <c r="F55" s="707"/>
      <c r="G55" s="708"/>
    </row>
    <row r="56" spans="1:7" s="314" customFormat="1" x14ac:dyDescent="0.2">
      <c r="A56" s="706"/>
      <c r="B56" s="707"/>
      <c r="C56" s="707"/>
      <c r="D56" s="707"/>
      <c r="E56" s="707"/>
      <c r="F56" s="707"/>
      <c r="G56" s="708"/>
    </row>
    <row r="57" spans="1:7" s="314" customFormat="1" ht="89.25" customHeight="1" x14ac:dyDescent="0.2">
      <c r="A57" s="713" t="s">
        <v>574</v>
      </c>
      <c r="B57" s="714"/>
      <c r="C57" s="714"/>
      <c r="D57" s="714"/>
      <c r="E57" s="714"/>
      <c r="F57" s="714"/>
      <c r="G57" s="715"/>
    </row>
    <row r="58" spans="1:7" s="314" customFormat="1" x14ac:dyDescent="0.2">
      <c r="A58" s="710"/>
      <c r="B58" s="711"/>
      <c r="C58" s="711"/>
      <c r="D58" s="711"/>
      <c r="E58" s="711"/>
      <c r="F58" s="711"/>
      <c r="G58" s="712"/>
    </row>
    <row r="59" spans="1:7" s="314" customFormat="1" ht="70.5" customHeight="1" x14ac:dyDescent="0.2">
      <c r="A59" s="713" t="s">
        <v>575</v>
      </c>
      <c r="B59" s="714"/>
      <c r="C59" s="714"/>
      <c r="D59" s="714"/>
      <c r="E59" s="714"/>
      <c r="F59" s="714"/>
      <c r="G59" s="715"/>
    </row>
    <row r="60" spans="1:7" s="314" customFormat="1" ht="13.5" customHeight="1" x14ac:dyDescent="0.2">
      <c r="A60" s="556"/>
      <c r="B60" s="557"/>
      <c r="C60" s="557"/>
      <c r="D60" s="557"/>
      <c r="E60" s="557"/>
      <c r="F60" s="557"/>
      <c r="G60" s="558"/>
    </row>
    <row r="61" spans="1:7" s="314" customFormat="1" x14ac:dyDescent="0.2">
      <c r="A61" s="719"/>
      <c r="B61" s="720"/>
      <c r="C61" s="720"/>
      <c r="D61" s="720"/>
      <c r="E61" s="720"/>
      <c r="F61" s="720"/>
      <c r="G61" s="721"/>
    </row>
    <row r="62" spans="1:7" s="314" customFormat="1" ht="13.5" thickBot="1" x14ac:dyDescent="0.25">
      <c r="A62" s="559"/>
      <c r="B62" s="560"/>
      <c r="C62" s="560"/>
      <c r="D62" s="560"/>
      <c r="E62" s="560"/>
      <c r="F62" s="560"/>
      <c r="G62" s="561"/>
    </row>
    <row r="63" spans="1:7" s="314" customFormat="1" ht="18.75" customHeight="1" x14ac:dyDescent="0.3">
      <c r="A63" s="639" t="s">
        <v>0</v>
      </c>
      <c r="B63" s="640"/>
      <c r="C63" s="640"/>
      <c r="D63" s="640"/>
      <c r="E63" s="640"/>
      <c r="F63" s="640"/>
      <c r="G63" s="641"/>
    </row>
    <row r="64" spans="1:7" s="314" customFormat="1" ht="23.25" customHeight="1" x14ac:dyDescent="0.25">
      <c r="A64" s="642" t="s">
        <v>474</v>
      </c>
      <c r="B64" s="643"/>
      <c r="C64" s="643"/>
      <c r="D64" s="643"/>
      <c r="E64" s="643"/>
      <c r="F64" s="643"/>
      <c r="G64" s="644"/>
    </row>
    <row r="65" spans="1:7" s="314" customFormat="1" ht="19.5" customHeight="1" x14ac:dyDescent="0.25">
      <c r="A65" s="642" t="s">
        <v>554</v>
      </c>
      <c r="B65" s="643"/>
      <c r="C65" s="643"/>
      <c r="D65" s="643"/>
      <c r="E65" s="643"/>
      <c r="F65" s="643"/>
      <c r="G65" s="644"/>
    </row>
    <row r="66" spans="1:7" s="314" customFormat="1" ht="17.25" customHeight="1" thickBot="1" x14ac:dyDescent="0.3">
      <c r="A66" s="716"/>
      <c r="B66" s="717"/>
      <c r="C66" s="717"/>
      <c r="D66" s="717"/>
      <c r="E66" s="717"/>
      <c r="F66" s="717"/>
      <c r="G66" s="718"/>
    </row>
    <row r="67" spans="1:7" s="314" customFormat="1" ht="88.5" customHeight="1" x14ac:dyDescent="0.2">
      <c r="A67" s="713" t="s">
        <v>576</v>
      </c>
      <c r="B67" s="714"/>
      <c r="C67" s="714"/>
      <c r="D67" s="714"/>
      <c r="E67" s="714"/>
      <c r="F67" s="714"/>
      <c r="G67" s="715"/>
    </row>
    <row r="68" spans="1:7" s="314" customFormat="1" x14ac:dyDescent="0.2">
      <c r="A68" s="710"/>
      <c r="B68" s="711"/>
      <c r="C68" s="711"/>
      <c r="D68" s="711"/>
      <c r="E68" s="711"/>
      <c r="F68" s="711"/>
      <c r="G68" s="712"/>
    </row>
    <row r="69" spans="1:7" s="314" customFormat="1" ht="13.5" customHeight="1" x14ac:dyDescent="0.2">
      <c r="A69" s="706" t="s">
        <v>477</v>
      </c>
      <c r="B69" s="707"/>
      <c r="C69" s="707"/>
      <c r="D69" s="707"/>
      <c r="E69" s="707"/>
      <c r="F69" s="707"/>
      <c r="G69" s="708"/>
    </row>
    <row r="70" spans="1:7" s="314" customFormat="1" ht="7.5" customHeight="1" x14ac:dyDescent="0.2">
      <c r="A70" s="706"/>
      <c r="B70" s="707"/>
      <c r="C70" s="707"/>
      <c r="D70" s="707"/>
      <c r="E70" s="707"/>
      <c r="F70" s="707"/>
      <c r="G70" s="708"/>
    </row>
    <row r="71" spans="1:7" s="314" customFormat="1" ht="75" customHeight="1" x14ac:dyDescent="0.2">
      <c r="A71" s="706" t="s">
        <v>476</v>
      </c>
      <c r="B71" s="707"/>
      <c r="C71" s="707"/>
      <c r="D71" s="707"/>
      <c r="E71" s="707"/>
      <c r="F71" s="707"/>
      <c r="G71" s="708"/>
    </row>
    <row r="72" spans="1:7" s="314" customFormat="1" x14ac:dyDescent="0.2">
      <c r="A72" s="706"/>
      <c r="B72" s="707"/>
      <c r="C72" s="707"/>
      <c r="D72" s="707"/>
      <c r="E72" s="707"/>
      <c r="F72" s="707"/>
      <c r="G72" s="708"/>
    </row>
    <row r="73" spans="1:7" s="314" customFormat="1" ht="84.75" customHeight="1" x14ac:dyDescent="0.2">
      <c r="A73" s="706" t="s">
        <v>475</v>
      </c>
      <c r="B73" s="707"/>
      <c r="C73" s="707"/>
      <c r="D73" s="707"/>
      <c r="E73" s="707"/>
      <c r="F73" s="707"/>
      <c r="G73" s="708"/>
    </row>
    <row r="74" spans="1:7" s="314" customFormat="1" x14ac:dyDescent="0.2">
      <c r="A74" s="706"/>
      <c r="B74" s="707"/>
      <c r="C74" s="707"/>
      <c r="D74" s="707"/>
      <c r="E74" s="707"/>
      <c r="F74" s="707"/>
      <c r="G74" s="708"/>
    </row>
    <row r="75" spans="1:7" s="314" customFormat="1" ht="75" customHeight="1" x14ac:dyDescent="0.2">
      <c r="A75" s="706" t="s">
        <v>473</v>
      </c>
      <c r="B75" s="707"/>
      <c r="C75" s="707"/>
      <c r="D75" s="707"/>
      <c r="E75" s="707"/>
      <c r="F75" s="707"/>
      <c r="G75" s="708"/>
    </row>
    <row r="76" spans="1:7" s="314" customFormat="1" x14ac:dyDescent="0.2">
      <c r="A76" s="706"/>
      <c r="B76" s="707"/>
      <c r="C76" s="707"/>
      <c r="D76" s="707"/>
      <c r="E76" s="707"/>
      <c r="F76" s="707"/>
      <c r="G76" s="708"/>
    </row>
    <row r="77" spans="1:7" s="314" customFormat="1" ht="74.25" customHeight="1" x14ac:dyDescent="0.2">
      <c r="A77" s="713" t="s">
        <v>472</v>
      </c>
      <c r="B77" s="714"/>
      <c r="C77" s="714"/>
      <c r="D77" s="714"/>
      <c r="E77" s="714"/>
      <c r="F77" s="714"/>
      <c r="G77" s="715"/>
    </row>
    <row r="78" spans="1:7" s="314" customFormat="1" x14ac:dyDescent="0.2">
      <c r="A78" s="710"/>
      <c r="B78" s="711"/>
      <c r="C78" s="711"/>
      <c r="D78" s="711"/>
      <c r="E78" s="711"/>
      <c r="F78" s="711"/>
      <c r="G78" s="712"/>
    </row>
    <row r="79" spans="1:7" s="314" customFormat="1" ht="15.75" customHeight="1" x14ac:dyDescent="0.2">
      <c r="A79" s="706" t="s">
        <v>471</v>
      </c>
      <c r="B79" s="707"/>
      <c r="C79" s="707"/>
      <c r="D79" s="707"/>
      <c r="E79" s="707"/>
      <c r="F79" s="707"/>
      <c r="G79" s="708"/>
    </row>
    <row r="80" spans="1:7" s="314" customFormat="1" ht="13.5" customHeight="1" x14ac:dyDescent="0.2">
      <c r="A80" s="706"/>
      <c r="B80" s="707"/>
      <c r="C80" s="707"/>
      <c r="D80" s="707"/>
      <c r="E80" s="707"/>
      <c r="F80" s="707"/>
      <c r="G80" s="708"/>
    </row>
    <row r="81" spans="1:7" s="314" customFormat="1" ht="129.75" customHeight="1" x14ac:dyDescent="0.2">
      <c r="A81" s="706" t="s">
        <v>577</v>
      </c>
      <c r="B81" s="707"/>
      <c r="C81" s="707"/>
      <c r="D81" s="707"/>
      <c r="E81" s="707"/>
      <c r="F81" s="707"/>
      <c r="G81" s="708"/>
    </row>
    <row r="82" spans="1:7" s="314" customFormat="1" x14ac:dyDescent="0.2">
      <c r="A82" s="706"/>
      <c r="B82" s="707"/>
      <c r="C82" s="707"/>
      <c r="D82" s="707"/>
      <c r="E82" s="707"/>
      <c r="F82" s="707"/>
      <c r="G82" s="708"/>
    </row>
    <row r="83" spans="1:7" s="314" customFormat="1" ht="13.5" customHeight="1" x14ac:dyDescent="0.2">
      <c r="A83" s="706" t="s">
        <v>470</v>
      </c>
      <c r="B83" s="707"/>
      <c r="C83" s="707"/>
      <c r="D83" s="707"/>
      <c r="E83" s="707"/>
      <c r="F83" s="707"/>
      <c r="G83" s="708"/>
    </row>
    <row r="84" spans="1:7" s="314" customFormat="1" x14ac:dyDescent="0.2">
      <c r="A84" s="706"/>
      <c r="B84" s="707"/>
      <c r="C84" s="707"/>
      <c r="D84" s="707"/>
      <c r="E84" s="707"/>
      <c r="F84" s="707"/>
      <c r="G84" s="708"/>
    </row>
    <row r="85" spans="1:7" s="314" customFormat="1" ht="13.5" customHeight="1" x14ac:dyDescent="0.2">
      <c r="A85" s="706" t="s">
        <v>469</v>
      </c>
      <c r="B85" s="707"/>
      <c r="C85" s="707"/>
      <c r="D85" s="707"/>
      <c r="E85" s="707"/>
      <c r="F85" s="707"/>
      <c r="G85" s="708"/>
    </row>
    <row r="86" spans="1:7" ht="13.5" thickBot="1" x14ac:dyDescent="0.25">
      <c r="A86" s="394"/>
      <c r="B86" s="393"/>
      <c r="C86" s="393"/>
      <c r="D86" s="393"/>
      <c r="E86" s="393"/>
      <c r="F86" s="393"/>
      <c r="G86" s="392"/>
    </row>
    <row r="90" spans="1:7" x14ac:dyDescent="0.2">
      <c r="B90" s="128"/>
      <c r="C90" s="128"/>
      <c r="D90" s="128"/>
      <c r="E90" s="128"/>
      <c r="F90" s="391"/>
      <c r="G90" s="390"/>
    </row>
    <row r="91" spans="1:7" x14ac:dyDescent="0.2">
      <c r="B91" s="128"/>
      <c r="E91" s="128"/>
      <c r="F91" s="389"/>
      <c r="G91" s="128"/>
    </row>
    <row r="92" spans="1:7" ht="15" x14ac:dyDescent="0.25">
      <c r="A92" s="709" t="s">
        <v>120</v>
      </c>
      <c r="B92" s="709"/>
      <c r="C92" s="709"/>
      <c r="D92" s="709"/>
      <c r="E92" s="709"/>
      <c r="F92" s="709"/>
      <c r="G92" s="709"/>
    </row>
    <row r="93" spans="1:7" ht="15" x14ac:dyDescent="0.25">
      <c r="A93" s="709" t="s">
        <v>121</v>
      </c>
      <c r="B93" s="709"/>
      <c r="C93" s="709"/>
      <c r="D93" s="709"/>
      <c r="E93" s="709"/>
      <c r="F93" s="709"/>
      <c r="G93" s="709"/>
    </row>
  </sheetData>
  <mergeCells count="74">
    <mergeCell ref="A16:G16"/>
    <mergeCell ref="A18:G18"/>
    <mergeCell ref="A20:G20"/>
    <mergeCell ref="A35:G35"/>
    <mergeCell ref="A23:G23"/>
    <mergeCell ref="A29:G29"/>
    <mergeCell ref="A30:G30"/>
    <mergeCell ref="A32:G32"/>
    <mergeCell ref="A33:G33"/>
    <mergeCell ref="A34:G34"/>
    <mergeCell ref="A78:G78"/>
    <mergeCell ref="A22:G22"/>
    <mergeCell ref="A3:G3"/>
    <mergeCell ref="A4:G4"/>
    <mergeCell ref="A5:G5"/>
    <mergeCell ref="A6:G6"/>
    <mergeCell ref="A8:G8"/>
    <mergeCell ref="A10:G10"/>
    <mergeCell ref="A12:G12"/>
    <mergeCell ref="A14:G14"/>
    <mergeCell ref="A24:G24"/>
    <mergeCell ref="A25:G25"/>
    <mergeCell ref="A26:G26"/>
    <mergeCell ref="A27:G27"/>
    <mergeCell ref="A28:G28"/>
    <mergeCell ref="A77:G77"/>
    <mergeCell ref="A47:G47"/>
    <mergeCell ref="A36:G36"/>
    <mergeCell ref="A37:G37"/>
    <mergeCell ref="A38:G38"/>
    <mergeCell ref="A39:G39"/>
    <mergeCell ref="A40:G40"/>
    <mergeCell ref="A41:G41"/>
    <mergeCell ref="A42:G42"/>
    <mergeCell ref="A43:G43"/>
    <mergeCell ref="A44:G44"/>
    <mergeCell ref="A45:G45"/>
    <mergeCell ref="A46:G46"/>
    <mergeCell ref="A53:G53"/>
    <mergeCell ref="A54:G54"/>
    <mergeCell ref="A55:G55"/>
    <mergeCell ref="A56:G56"/>
    <mergeCell ref="A68:G68"/>
    <mergeCell ref="A57:G57"/>
    <mergeCell ref="A58:G58"/>
    <mergeCell ref="A59:G59"/>
    <mergeCell ref="A63:G63"/>
    <mergeCell ref="A64:G64"/>
    <mergeCell ref="A65:G65"/>
    <mergeCell ref="A67:G67"/>
    <mergeCell ref="A66:G66"/>
    <mergeCell ref="A61:G61"/>
    <mergeCell ref="A48:G48"/>
    <mergeCell ref="A49:G49"/>
    <mergeCell ref="A50:G50"/>
    <mergeCell ref="A51:G51"/>
    <mergeCell ref="A52:G52"/>
    <mergeCell ref="A85:G85"/>
    <mergeCell ref="A92:G92"/>
    <mergeCell ref="A93:G93"/>
    <mergeCell ref="A79:G79"/>
    <mergeCell ref="A80:G80"/>
    <mergeCell ref="A81:G81"/>
    <mergeCell ref="A82:G82"/>
    <mergeCell ref="A83:G83"/>
    <mergeCell ref="A84:G84"/>
    <mergeCell ref="A76:G76"/>
    <mergeCell ref="A69:G69"/>
    <mergeCell ref="A70:G70"/>
    <mergeCell ref="A71:G71"/>
    <mergeCell ref="A72:G72"/>
    <mergeCell ref="A73:G73"/>
    <mergeCell ref="A75:G75"/>
    <mergeCell ref="A74:G74"/>
  </mergeCells>
  <printOptions horizontalCentered="1"/>
  <pageMargins left="0.11811023622047245" right="0.11811023622047245" top="0.15748031496062992" bottom="0.15748031496062992" header="0.31496062992125984" footer="0.31496062992125984"/>
  <pageSetup scale="65" fitToHeight="4" orientation="portrait"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42"/>
  <sheetViews>
    <sheetView topLeftCell="A2" workbookViewId="0">
      <selection activeCell="K37" sqref="K37"/>
    </sheetView>
  </sheetViews>
  <sheetFormatPr baseColWidth="10" defaultRowHeight="12.75" x14ac:dyDescent="0.2"/>
  <cols>
    <col min="1" max="1" width="3.85546875" style="49" customWidth="1"/>
    <col min="2" max="2" width="41.140625" style="49" customWidth="1"/>
    <col min="3" max="3" width="16.85546875" style="49" customWidth="1"/>
    <col min="4" max="4" width="16.5703125" style="49" customWidth="1"/>
    <col min="5" max="5" width="15.28515625" style="49" customWidth="1"/>
    <col min="6" max="16384" width="11.42578125" style="49"/>
  </cols>
  <sheetData>
    <row r="1" spans="1:5" s="118" customFormat="1" hidden="1" x14ac:dyDescent="0.2">
      <c r="A1" s="303" t="s">
        <v>487</v>
      </c>
      <c r="B1" s="402"/>
      <c r="C1" s="303" t="s">
        <v>183</v>
      </c>
      <c r="E1" s="303" t="s">
        <v>488</v>
      </c>
    </row>
    <row r="2" spans="1:5" ht="13.5" thickBot="1" x14ac:dyDescent="0.25"/>
    <row r="3" spans="1:5" ht="18.75" x14ac:dyDescent="0.3">
      <c r="A3" s="723" t="s">
        <v>0</v>
      </c>
      <c r="B3" s="724"/>
      <c r="C3" s="724"/>
      <c r="D3" s="724"/>
      <c r="E3" s="725"/>
    </row>
    <row r="4" spans="1:5" ht="15.75" x14ac:dyDescent="0.25">
      <c r="A4" s="726" t="s">
        <v>489</v>
      </c>
      <c r="B4" s="727"/>
      <c r="C4" s="727"/>
      <c r="D4" s="727"/>
      <c r="E4" s="728"/>
    </row>
    <row r="5" spans="1:5" ht="15" x14ac:dyDescent="0.25">
      <c r="A5" s="729" t="s">
        <v>490</v>
      </c>
      <c r="B5" s="730"/>
      <c r="C5" s="730"/>
      <c r="D5" s="730"/>
      <c r="E5" s="731"/>
    </row>
    <row r="6" spans="1:5" ht="15" x14ac:dyDescent="0.2">
      <c r="A6" s="732" t="s">
        <v>554</v>
      </c>
      <c r="B6" s="733"/>
      <c r="C6" s="733"/>
      <c r="D6" s="733"/>
      <c r="E6" s="734"/>
    </row>
    <row r="7" spans="1:5" ht="15.75" thickBot="1" x14ac:dyDescent="0.3">
      <c r="A7" s="735"/>
      <c r="B7" s="736"/>
      <c r="C7" s="736"/>
      <c r="D7" s="736"/>
      <c r="E7" s="737"/>
    </row>
    <row r="8" spans="1:5" ht="13.5" thickBot="1" x14ac:dyDescent="0.25">
      <c r="A8" s="722"/>
      <c r="B8" s="577"/>
      <c r="C8" s="577"/>
      <c r="D8" s="577"/>
      <c r="E8" s="578"/>
    </row>
    <row r="9" spans="1:5" ht="14.25" thickBot="1" x14ac:dyDescent="0.25">
      <c r="A9" s="740" t="s">
        <v>263</v>
      </c>
      <c r="B9" s="741"/>
      <c r="C9" s="403" t="s">
        <v>491</v>
      </c>
      <c r="D9" s="403" t="s">
        <v>492</v>
      </c>
      <c r="E9" s="404" t="s">
        <v>493</v>
      </c>
    </row>
    <row r="10" spans="1:5" x14ac:dyDescent="0.2">
      <c r="A10" s="405"/>
      <c r="B10" s="406"/>
      <c r="C10" s="407"/>
      <c r="D10" s="407"/>
      <c r="E10" s="408"/>
    </row>
    <row r="11" spans="1:5" x14ac:dyDescent="0.2">
      <c r="A11" s="742" t="s">
        <v>494</v>
      </c>
      <c r="B11" s="743"/>
      <c r="C11" s="507">
        <f>+C12+C13</f>
        <v>51951879944</v>
      </c>
      <c r="D11" s="507">
        <f>+D12+D13</f>
        <v>43934308617</v>
      </c>
      <c r="E11" s="508">
        <f>+E12+E13</f>
        <v>43934308617</v>
      </c>
    </row>
    <row r="12" spans="1:5" ht="25.5" x14ac:dyDescent="0.2">
      <c r="A12" s="409"/>
      <c r="B12" s="506" t="s">
        <v>495</v>
      </c>
      <c r="C12" s="512">
        <v>44765109078</v>
      </c>
      <c r="D12" s="512">
        <v>38440602580</v>
      </c>
      <c r="E12" s="513">
        <v>38440602580</v>
      </c>
    </row>
    <row r="13" spans="1:5" ht="13.5" x14ac:dyDescent="0.2">
      <c r="A13" s="409"/>
      <c r="B13" s="506" t="s">
        <v>496</v>
      </c>
      <c r="C13" s="512">
        <v>7186770866</v>
      </c>
      <c r="D13" s="512">
        <v>5493706037</v>
      </c>
      <c r="E13" s="513">
        <v>5493706037</v>
      </c>
    </row>
    <row r="14" spans="1:5" x14ac:dyDescent="0.2">
      <c r="A14" s="410"/>
      <c r="B14" s="411"/>
      <c r="C14" s="509" t="s">
        <v>497</v>
      </c>
      <c r="D14" s="509"/>
      <c r="E14" s="510"/>
    </row>
    <row r="15" spans="1:5" x14ac:dyDescent="0.2">
      <c r="A15" s="744" t="s">
        <v>498</v>
      </c>
      <c r="B15" s="745"/>
      <c r="C15" s="514">
        <f>+C16+C17</f>
        <v>53643850691</v>
      </c>
      <c r="D15" s="514">
        <f t="shared" ref="D15:E15" si="0">+D16+D17</f>
        <v>42618362596</v>
      </c>
      <c r="E15" s="515">
        <f t="shared" si="0"/>
        <v>40982379310</v>
      </c>
    </row>
    <row r="16" spans="1:5" ht="13.5" x14ac:dyDescent="0.2">
      <c r="A16" s="409"/>
      <c r="B16" s="506" t="s">
        <v>499</v>
      </c>
      <c r="C16" s="512">
        <v>46457079825</v>
      </c>
      <c r="D16" s="512">
        <v>37124656559</v>
      </c>
      <c r="E16" s="513">
        <v>35488673273</v>
      </c>
    </row>
    <row r="17" spans="1:5" ht="13.5" x14ac:dyDescent="0.2">
      <c r="A17" s="409"/>
      <c r="B17" s="506" t="s">
        <v>500</v>
      </c>
      <c r="C17" s="512">
        <v>7186770866</v>
      </c>
      <c r="D17" s="512">
        <v>5493706037</v>
      </c>
      <c r="E17" s="513">
        <v>5493706037</v>
      </c>
    </row>
    <row r="18" spans="1:5" x14ac:dyDescent="0.2">
      <c r="A18" s="412"/>
      <c r="B18" s="413"/>
      <c r="C18" s="516" t="s">
        <v>497</v>
      </c>
      <c r="D18" s="516"/>
      <c r="E18" s="517"/>
    </row>
    <row r="19" spans="1:5" ht="25.5" customHeight="1" thickBot="1" x14ac:dyDescent="0.25">
      <c r="A19" s="738" t="s">
        <v>501</v>
      </c>
      <c r="B19" s="739"/>
      <c r="C19" s="414">
        <f>+C11-C15</f>
        <v>-1691970747</v>
      </c>
      <c r="D19" s="414">
        <f t="shared" ref="D19:E19" si="1">+D11-D15</f>
        <v>1315946021</v>
      </c>
      <c r="E19" s="415">
        <f t="shared" si="1"/>
        <v>2951929307</v>
      </c>
    </row>
    <row r="20" spans="1:5" ht="13.5" thickBot="1" x14ac:dyDescent="0.25">
      <c r="A20" s="416"/>
      <c r="B20" s="417"/>
      <c r="C20" s="417"/>
      <c r="D20" s="417"/>
      <c r="E20" s="418"/>
    </row>
    <row r="21" spans="1:5" ht="14.25" thickBot="1" x14ac:dyDescent="0.25">
      <c r="A21" s="740" t="s">
        <v>263</v>
      </c>
      <c r="B21" s="741"/>
      <c r="C21" s="403" t="s">
        <v>491</v>
      </c>
      <c r="D21" s="403" t="s">
        <v>492</v>
      </c>
      <c r="E21" s="404" t="s">
        <v>493</v>
      </c>
    </row>
    <row r="22" spans="1:5" x14ac:dyDescent="0.2">
      <c r="A22" s="419"/>
      <c r="B22" s="420"/>
      <c r="C22" s="519"/>
      <c r="D22" s="519"/>
      <c r="E22" s="520"/>
    </row>
    <row r="23" spans="1:5" x14ac:dyDescent="0.2">
      <c r="A23" s="744" t="s">
        <v>502</v>
      </c>
      <c r="B23" s="746"/>
      <c r="C23" s="512">
        <v>-1691970747</v>
      </c>
      <c r="D23" s="512">
        <v>1315946021</v>
      </c>
      <c r="E23" s="513">
        <v>2951929307</v>
      </c>
    </row>
    <row r="24" spans="1:5" x14ac:dyDescent="0.2">
      <c r="A24" s="410"/>
      <c r="B24" s="518"/>
      <c r="C24" s="511"/>
      <c r="D24" s="511"/>
      <c r="E24" s="523"/>
    </row>
    <row r="25" spans="1:5" x14ac:dyDescent="0.2">
      <c r="A25" s="744" t="s">
        <v>503</v>
      </c>
      <c r="B25" s="746"/>
      <c r="C25" s="512">
        <v>1385357204</v>
      </c>
      <c r="D25" s="512">
        <v>1364172755</v>
      </c>
      <c r="E25" s="513">
        <v>1362620074</v>
      </c>
    </row>
    <row r="26" spans="1:5" x14ac:dyDescent="0.2">
      <c r="A26" s="412"/>
      <c r="B26" s="413"/>
      <c r="C26" s="521"/>
      <c r="D26" s="521"/>
      <c r="E26" s="522"/>
    </row>
    <row r="27" spans="1:5" ht="13.5" thickBot="1" x14ac:dyDescent="0.25">
      <c r="A27" s="738" t="s">
        <v>504</v>
      </c>
      <c r="B27" s="739"/>
      <c r="C27" s="421">
        <f>+C23-C25</f>
        <v>-3077327951</v>
      </c>
      <c r="D27" s="421">
        <f t="shared" ref="D27:E27" si="2">+D23-D25</f>
        <v>-48226734</v>
      </c>
      <c r="E27" s="422">
        <f t="shared" si="2"/>
        <v>1589309233</v>
      </c>
    </row>
    <row r="28" spans="1:5" ht="13.5" thickBot="1" x14ac:dyDescent="0.25">
      <c r="A28" s="416"/>
      <c r="B28" s="417"/>
      <c r="C28" s="417"/>
      <c r="D28" s="417"/>
      <c r="E28" s="418"/>
    </row>
    <row r="29" spans="1:5" ht="14.25" thickBot="1" x14ac:dyDescent="0.25">
      <c r="A29" s="740" t="s">
        <v>263</v>
      </c>
      <c r="B29" s="741"/>
      <c r="C29" s="403" t="s">
        <v>491</v>
      </c>
      <c r="D29" s="403" t="s">
        <v>492</v>
      </c>
      <c r="E29" s="404" t="s">
        <v>493</v>
      </c>
    </row>
    <row r="30" spans="1:5" x14ac:dyDescent="0.2">
      <c r="A30" s="419"/>
      <c r="B30" s="420"/>
      <c r="C30" s="524"/>
      <c r="D30" s="524"/>
      <c r="E30" s="525"/>
    </row>
    <row r="31" spans="1:5" x14ac:dyDescent="0.2">
      <c r="A31" s="744" t="s">
        <v>505</v>
      </c>
      <c r="B31" s="746"/>
      <c r="C31" s="512">
        <v>4500000000</v>
      </c>
      <c r="D31" s="512">
        <v>2584150842</v>
      </c>
      <c r="E31" s="513">
        <v>2584150842</v>
      </c>
    </row>
    <row r="32" spans="1:5" x14ac:dyDescent="0.2">
      <c r="A32" s="410"/>
      <c r="B32" s="518"/>
      <c r="C32" s="511"/>
      <c r="D32" s="511"/>
      <c r="E32" s="523"/>
    </row>
    <row r="33" spans="1:5" x14ac:dyDescent="0.2">
      <c r="A33" s="744" t="s">
        <v>506</v>
      </c>
      <c r="B33" s="746"/>
      <c r="C33" s="512">
        <v>1422672048</v>
      </c>
      <c r="D33" s="512">
        <v>4002028377</v>
      </c>
      <c r="E33" s="513">
        <v>4002028377</v>
      </c>
    </row>
    <row r="34" spans="1:5" x14ac:dyDescent="0.2">
      <c r="A34" s="412"/>
      <c r="B34" s="413"/>
      <c r="C34" s="521"/>
      <c r="D34" s="521"/>
      <c r="E34" s="522"/>
    </row>
    <row r="35" spans="1:5" ht="13.5" thickBot="1" x14ac:dyDescent="0.25">
      <c r="A35" s="738" t="s">
        <v>507</v>
      </c>
      <c r="B35" s="739"/>
      <c r="C35" s="421">
        <f>+C31-C33</f>
        <v>3077327952</v>
      </c>
      <c r="D35" s="421">
        <f t="shared" ref="D35:E35" si="3">+D31-D33</f>
        <v>-1417877535</v>
      </c>
      <c r="E35" s="422">
        <f t="shared" si="3"/>
        <v>-1417877535</v>
      </c>
    </row>
    <row r="36" spans="1:5" ht="13.5" thickBot="1" x14ac:dyDescent="0.25">
      <c r="A36" s="423"/>
      <c r="B36" s="424"/>
      <c r="C36" s="424"/>
      <c r="D36" s="424"/>
      <c r="E36" s="425"/>
    </row>
    <row r="37" spans="1:5" x14ac:dyDescent="0.2">
      <c r="A37" s="747"/>
      <c r="B37" s="747"/>
      <c r="C37" s="747"/>
      <c r="D37" s="747"/>
      <c r="E37" s="747"/>
    </row>
    <row r="38" spans="1:5" s="426" customFormat="1" ht="11.25" x14ac:dyDescent="0.2">
      <c r="A38" s="748"/>
      <c r="B38" s="748"/>
      <c r="C38" s="748"/>
      <c r="D38" s="748"/>
      <c r="E38" s="748"/>
    </row>
    <row r="39" spans="1:5" s="426" customFormat="1" ht="11.25" x14ac:dyDescent="0.2">
      <c r="A39" s="748"/>
      <c r="B39" s="748"/>
      <c r="C39" s="748"/>
      <c r="D39" s="748"/>
      <c r="E39" s="748"/>
    </row>
    <row r="40" spans="1:5" x14ac:dyDescent="0.2">
      <c r="B40" s="128"/>
      <c r="C40" s="128"/>
      <c r="D40" s="128"/>
      <c r="E40" s="128"/>
    </row>
    <row r="41" spans="1:5" x14ac:dyDescent="0.2">
      <c r="A41" s="749" t="s">
        <v>120</v>
      </c>
      <c r="B41" s="749"/>
      <c r="C41" s="749"/>
      <c r="D41" s="749"/>
      <c r="E41" s="749"/>
    </row>
    <row r="42" spans="1:5" x14ac:dyDescent="0.2">
      <c r="A42" s="749" t="s">
        <v>121</v>
      </c>
      <c r="B42" s="749"/>
      <c r="C42" s="749"/>
      <c r="D42" s="749"/>
      <c r="E42" s="749"/>
    </row>
  </sheetData>
  <mergeCells count="23">
    <mergeCell ref="A37:E37"/>
    <mergeCell ref="A38:E38"/>
    <mergeCell ref="A39:E39"/>
    <mergeCell ref="A41:E41"/>
    <mergeCell ref="A42:E42"/>
    <mergeCell ref="A35:B35"/>
    <mergeCell ref="A9:B9"/>
    <mergeCell ref="A11:B11"/>
    <mergeCell ref="A15:B15"/>
    <mergeCell ref="A19:B19"/>
    <mergeCell ref="A21:B21"/>
    <mergeCell ref="A23:B23"/>
    <mergeCell ref="A25:B25"/>
    <mergeCell ref="A27:B27"/>
    <mergeCell ref="A29:B29"/>
    <mergeCell ref="A31:B31"/>
    <mergeCell ref="A33:B33"/>
    <mergeCell ref="A8:E8"/>
    <mergeCell ref="A3:E3"/>
    <mergeCell ref="A4:E4"/>
    <mergeCell ref="A5:E5"/>
    <mergeCell ref="A6:E6"/>
    <mergeCell ref="A7:E7"/>
  </mergeCells>
  <pageMargins left="0.70866141732283472" right="0.70866141732283472" top="0.74803149606299213" bottom="0.74803149606299213" header="0.31496062992125984" footer="0.31496062992125984"/>
  <pageSetup scale="95" orientation="portrait"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67"/>
  <sheetViews>
    <sheetView topLeftCell="A3" workbookViewId="0">
      <selection activeCell="L27" sqref="L27"/>
    </sheetView>
  </sheetViews>
  <sheetFormatPr baseColWidth="10" defaultRowHeight="12.75" x14ac:dyDescent="0.2"/>
  <cols>
    <col min="1" max="2" width="5.85546875" style="427" customWidth="1"/>
    <col min="3" max="3" width="7.5703125" style="427" customWidth="1"/>
    <col min="4" max="4" width="46.28515625" style="427" customWidth="1"/>
    <col min="5" max="6" width="14.7109375" style="427" bestFit="1" customWidth="1"/>
    <col min="7" max="7" width="15.7109375" style="427" bestFit="1" customWidth="1"/>
    <col min="8" max="16384" width="11.42578125" style="427"/>
  </cols>
  <sheetData>
    <row r="1" spans="1:7" s="494" customFormat="1" ht="13.5" hidden="1" customHeight="1" x14ac:dyDescent="0.2">
      <c r="A1" s="496" t="s">
        <v>177</v>
      </c>
      <c r="D1" s="496"/>
      <c r="E1" s="495"/>
      <c r="F1" s="495" t="s">
        <v>181</v>
      </c>
    </row>
    <row r="2" spans="1:7" ht="13.5" hidden="1" thickBot="1" x14ac:dyDescent="0.25">
      <c r="A2" s="492"/>
      <c r="B2" s="493"/>
      <c r="C2" s="493"/>
      <c r="D2" s="492"/>
      <c r="E2" s="491"/>
      <c r="F2" s="491"/>
    </row>
    <row r="3" spans="1:7" ht="18.75" x14ac:dyDescent="0.3">
      <c r="A3" s="753" t="s">
        <v>0</v>
      </c>
      <c r="B3" s="754"/>
      <c r="C3" s="754"/>
      <c r="D3" s="754"/>
      <c r="E3" s="754"/>
      <c r="F3" s="755"/>
    </row>
    <row r="4" spans="1:7" ht="15.75" x14ac:dyDescent="0.25">
      <c r="A4" s="756" t="s">
        <v>552</v>
      </c>
      <c r="B4" s="757"/>
      <c r="C4" s="757"/>
      <c r="D4" s="757"/>
      <c r="E4" s="757"/>
      <c r="F4" s="758"/>
    </row>
    <row r="5" spans="1:7" ht="15.75" x14ac:dyDescent="0.25">
      <c r="A5" s="756" t="s">
        <v>554</v>
      </c>
      <c r="B5" s="757"/>
      <c r="C5" s="757"/>
      <c r="D5" s="757"/>
      <c r="E5" s="757"/>
      <c r="F5" s="758"/>
    </row>
    <row r="6" spans="1:7" ht="15.75" customHeight="1" thickBot="1" x14ac:dyDescent="0.25">
      <c r="A6" s="759"/>
      <c r="B6" s="760"/>
      <c r="C6" s="760"/>
      <c r="D6" s="760"/>
      <c r="E6" s="760"/>
      <c r="F6" s="761"/>
    </row>
    <row r="7" spans="1:7" x14ac:dyDescent="0.2">
      <c r="A7" s="490"/>
      <c r="B7" s="489"/>
      <c r="C7" s="489"/>
      <c r="D7" s="488"/>
      <c r="E7" s="487"/>
      <c r="F7" s="486"/>
    </row>
    <row r="8" spans="1:7" x14ac:dyDescent="0.2">
      <c r="A8" s="485" t="s">
        <v>551</v>
      </c>
      <c r="B8" s="484"/>
      <c r="C8" s="484"/>
      <c r="D8" s="483"/>
      <c r="E8" s="482"/>
      <c r="F8" s="446" t="s">
        <v>578</v>
      </c>
      <c r="G8" s="481"/>
    </row>
    <row r="9" spans="1:7" x14ac:dyDescent="0.2">
      <c r="A9" s="466"/>
      <c r="B9" s="465"/>
      <c r="C9" s="465"/>
      <c r="D9" s="465"/>
      <c r="E9" s="475"/>
      <c r="F9" s="463"/>
    </row>
    <row r="10" spans="1:7" x14ac:dyDescent="0.2">
      <c r="A10" s="477" t="s">
        <v>550</v>
      </c>
      <c r="B10" s="476"/>
      <c r="C10" s="476"/>
      <c r="D10" s="476"/>
      <c r="E10" s="480"/>
      <c r="F10" s="446">
        <f>+E11+E12+E13+E14+E15</f>
        <v>0</v>
      </c>
    </row>
    <row r="11" spans="1:7" x14ac:dyDescent="0.2">
      <c r="A11" s="472"/>
      <c r="B11" s="471" t="s">
        <v>549</v>
      </c>
      <c r="C11" s="471"/>
      <c r="D11" s="471"/>
      <c r="E11" s="479"/>
      <c r="F11" s="762"/>
    </row>
    <row r="12" spans="1:7" x14ac:dyDescent="0.2">
      <c r="A12" s="472"/>
      <c r="B12" s="471" t="s">
        <v>548</v>
      </c>
      <c r="C12" s="471"/>
      <c r="D12" s="471"/>
      <c r="E12" s="478"/>
      <c r="F12" s="763"/>
    </row>
    <row r="13" spans="1:7" x14ac:dyDescent="0.2">
      <c r="A13" s="472"/>
      <c r="B13" s="471" t="s">
        <v>547</v>
      </c>
      <c r="C13" s="471"/>
      <c r="D13" s="471"/>
      <c r="E13" s="473"/>
      <c r="F13" s="763"/>
    </row>
    <row r="14" spans="1:7" x14ac:dyDescent="0.2">
      <c r="A14" s="472"/>
      <c r="B14" s="471" t="s">
        <v>546</v>
      </c>
      <c r="C14" s="471"/>
      <c r="D14" s="471"/>
      <c r="E14" s="470">
        <v>0</v>
      </c>
      <c r="F14" s="763"/>
    </row>
    <row r="15" spans="1:7" x14ac:dyDescent="0.2">
      <c r="A15" s="472" t="s">
        <v>545</v>
      </c>
      <c r="B15" s="471"/>
      <c r="C15" s="471"/>
      <c r="D15" s="471"/>
      <c r="E15" s="478"/>
      <c r="F15" s="764"/>
    </row>
    <row r="16" spans="1:7" x14ac:dyDescent="0.2">
      <c r="A16" s="466"/>
      <c r="B16" s="465"/>
      <c r="C16" s="465"/>
      <c r="D16" s="465"/>
      <c r="E16" s="475"/>
      <c r="F16" s="463"/>
    </row>
    <row r="17" spans="1:6" x14ac:dyDescent="0.2">
      <c r="A17" s="477" t="s">
        <v>544</v>
      </c>
      <c r="B17" s="476"/>
      <c r="C17" s="476"/>
      <c r="D17" s="476"/>
      <c r="E17" s="475"/>
      <c r="F17" s="446">
        <f>+E18+E19+E20+E21</f>
        <v>2584150842</v>
      </c>
    </row>
    <row r="18" spans="1:6" x14ac:dyDescent="0.2">
      <c r="A18" s="472"/>
      <c r="B18" s="471" t="s">
        <v>543</v>
      </c>
      <c r="C18" s="471"/>
      <c r="D18" s="471"/>
      <c r="E18" s="474">
        <v>0</v>
      </c>
      <c r="F18" s="750"/>
    </row>
    <row r="19" spans="1:6" x14ac:dyDescent="0.2">
      <c r="A19" s="469"/>
      <c r="B19" s="468" t="s">
        <v>542</v>
      </c>
      <c r="C19" s="468"/>
      <c r="D19" s="468"/>
      <c r="E19" s="473"/>
      <c r="F19" s="751"/>
    </row>
    <row r="20" spans="1:6" x14ac:dyDescent="0.2">
      <c r="A20" s="472"/>
      <c r="B20" s="471" t="s">
        <v>541</v>
      </c>
      <c r="C20" s="471"/>
      <c r="D20" s="471"/>
      <c r="E20" s="474">
        <v>2584150842</v>
      </c>
      <c r="F20" s="751"/>
    </row>
    <row r="21" spans="1:6" x14ac:dyDescent="0.2">
      <c r="A21" s="469" t="s">
        <v>540</v>
      </c>
      <c r="B21" s="468"/>
      <c r="C21" s="468"/>
      <c r="D21" s="468"/>
      <c r="E21" s="467"/>
      <c r="F21" s="752"/>
    </row>
    <row r="22" spans="1:6" x14ac:dyDescent="0.2">
      <c r="A22" s="466"/>
      <c r="B22" s="465"/>
      <c r="C22" s="465"/>
      <c r="D22" s="465"/>
      <c r="E22" s="464"/>
      <c r="F22" s="463"/>
    </row>
    <row r="23" spans="1:6" ht="13.5" thickBot="1" x14ac:dyDescent="0.25">
      <c r="A23" s="462" t="s">
        <v>539</v>
      </c>
      <c r="B23" s="461"/>
      <c r="C23" s="461"/>
      <c r="D23" s="461"/>
      <c r="E23" s="460"/>
      <c r="F23" s="459">
        <f>+F8+F10-F17</f>
        <v>43934308617</v>
      </c>
    </row>
    <row r="24" spans="1:6" x14ac:dyDescent="0.2">
      <c r="A24" s="430"/>
      <c r="B24" s="430"/>
      <c r="C24" s="430"/>
      <c r="D24" s="430"/>
      <c r="E24" s="430"/>
      <c r="F24" s="430"/>
    </row>
    <row r="25" spans="1:6" ht="13.5" thickBot="1" x14ac:dyDescent="0.25">
      <c r="A25" s="430"/>
      <c r="B25" s="430"/>
      <c r="C25" s="430"/>
      <c r="D25" s="430"/>
      <c r="E25" s="430"/>
      <c r="F25" s="430"/>
    </row>
    <row r="26" spans="1:6" ht="18.75" x14ac:dyDescent="0.3">
      <c r="A26" s="765" t="s">
        <v>0</v>
      </c>
      <c r="B26" s="766"/>
      <c r="C26" s="766"/>
      <c r="D26" s="766"/>
      <c r="E26" s="766"/>
      <c r="F26" s="767"/>
    </row>
    <row r="27" spans="1:6" ht="15.75" x14ac:dyDescent="0.25">
      <c r="A27" s="768" t="s">
        <v>538</v>
      </c>
      <c r="B27" s="769"/>
      <c r="C27" s="769"/>
      <c r="D27" s="769"/>
      <c r="E27" s="769"/>
      <c r="F27" s="770"/>
    </row>
    <row r="28" spans="1:6" ht="15.75" x14ac:dyDescent="0.25">
      <c r="A28" s="768" t="s">
        <v>554</v>
      </c>
      <c r="B28" s="769"/>
      <c r="C28" s="769"/>
      <c r="D28" s="769"/>
      <c r="E28" s="769"/>
      <c r="F28" s="770"/>
    </row>
    <row r="29" spans="1:6" ht="15.75" thickBot="1" x14ac:dyDescent="0.3">
      <c r="A29" s="458"/>
      <c r="B29" s="457"/>
      <c r="C29" s="457"/>
      <c r="D29" s="457"/>
      <c r="E29" s="456"/>
      <c r="F29" s="455"/>
    </row>
    <row r="30" spans="1:6" x14ac:dyDescent="0.2">
      <c r="A30" s="439" t="s">
        <v>537</v>
      </c>
      <c r="B30" s="454"/>
      <c r="C30" s="454"/>
      <c r="D30" s="454"/>
      <c r="E30" s="453"/>
      <c r="F30" s="446">
        <v>47984563728</v>
      </c>
    </row>
    <row r="31" spans="1:6" x14ac:dyDescent="0.2">
      <c r="A31" s="449"/>
      <c r="B31" s="448"/>
      <c r="C31" s="451"/>
      <c r="D31" s="451"/>
      <c r="E31" s="450"/>
      <c r="F31" s="436"/>
    </row>
    <row r="32" spans="1:6" x14ac:dyDescent="0.2">
      <c r="A32" s="449" t="s">
        <v>536</v>
      </c>
      <c r="B32" s="448"/>
      <c r="C32" s="448"/>
      <c r="D32" s="448"/>
      <c r="E32" s="447"/>
      <c r="F32" s="446">
        <f>SUM(E33:E51)</f>
        <v>7458860498</v>
      </c>
    </row>
    <row r="33" spans="1:6" x14ac:dyDescent="0.2">
      <c r="A33" s="443"/>
      <c r="B33" s="442" t="s">
        <v>535</v>
      </c>
      <c r="C33" s="442"/>
      <c r="D33" s="442"/>
      <c r="E33" s="441">
        <v>45324449</v>
      </c>
      <c r="F33" s="445"/>
    </row>
    <row r="34" spans="1:6" x14ac:dyDescent="0.2">
      <c r="A34" s="443"/>
      <c r="B34" s="442" t="s">
        <v>534</v>
      </c>
      <c r="C34" s="442"/>
      <c r="D34" s="442"/>
      <c r="E34" s="441">
        <v>894846</v>
      </c>
      <c r="F34" s="444"/>
    </row>
    <row r="35" spans="1:6" x14ac:dyDescent="0.2">
      <c r="A35" s="443"/>
      <c r="B35" s="442" t="s">
        <v>533</v>
      </c>
      <c r="C35" s="442"/>
      <c r="D35" s="442"/>
      <c r="E35" s="441">
        <v>621457</v>
      </c>
      <c r="F35" s="444"/>
    </row>
    <row r="36" spans="1:6" x14ac:dyDescent="0.2">
      <c r="A36" s="443"/>
      <c r="B36" s="442" t="s">
        <v>532</v>
      </c>
      <c r="C36" s="442"/>
      <c r="D36" s="442"/>
      <c r="E36" s="441">
        <v>21165731</v>
      </c>
      <c r="F36" s="444"/>
    </row>
    <row r="37" spans="1:6" x14ac:dyDescent="0.2">
      <c r="A37" s="443"/>
      <c r="B37" s="442" t="s">
        <v>531</v>
      </c>
      <c r="C37" s="442"/>
      <c r="D37" s="442"/>
      <c r="E37" s="441">
        <v>324800000</v>
      </c>
      <c r="F37" s="444"/>
    </row>
    <row r="38" spans="1:6" x14ac:dyDescent="0.2">
      <c r="A38" s="443"/>
      <c r="B38" s="442" t="s">
        <v>530</v>
      </c>
      <c r="C38" s="442"/>
      <c r="D38" s="442"/>
      <c r="E38" s="441">
        <v>11423462</v>
      </c>
      <c r="F38" s="444"/>
    </row>
    <row r="39" spans="1:6" x14ac:dyDescent="0.2">
      <c r="A39" s="443"/>
      <c r="B39" s="442" t="s">
        <v>529</v>
      </c>
      <c r="C39" s="442"/>
      <c r="D39" s="442"/>
      <c r="E39" s="441">
        <v>0</v>
      </c>
      <c r="F39" s="444"/>
    </row>
    <row r="40" spans="1:6" x14ac:dyDescent="0.2">
      <c r="A40" s="443"/>
      <c r="B40" s="442" t="s">
        <v>528</v>
      </c>
      <c r="C40" s="442"/>
      <c r="D40" s="442"/>
      <c r="E40" s="441">
        <v>12597000</v>
      </c>
      <c r="F40" s="444"/>
    </row>
    <row r="41" spans="1:6" x14ac:dyDescent="0.2">
      <c r="A41" s="443"/>
      <c r="B41" s="442" t="s">
        <v>527</v>
      </c>
      <c r="C41" s="442"/>
      <c r="D41" s="442"/>
      <c r="E41" s="441">
        <v>28764131</v>
      </c>
      <c r="F41" s="444"/>
    </row>
    <row r="42" spans="1:6" x14ac:dyDescent="0.2">
      <c r="A42" s="443"/>
      <c r="B42" s="442" t="s">
        <v>526</v>
      </c>
      <c r="C42" s="442"/>
      <c r="D42" s="442"/>
      <c r="E42" s="441">
        <v>834318503</v>
      </c>
      <c r="F42" s="444"/>
    </row>
    <row r="43" spans="1:6" x14ac:dyDescent="0.2">
      <c r="A43" s="443"/>
      <c r="B43" s="442" t="s">
        <v>525</v>
      </c>
      <c r="C43" s="442"/>
      <c r="D43" s="442"/>
      <c r="E43" s="441">
        <v>339252244</v>
      </c>
      <c r="F43" s="444"/>
    </row>
    <row r="44" spans="1:6" x14ac:dyDescent="0.2">
      <c r="A44" s="443"/>
      <c r="B44" s="442" t="s">
        <v>524</v>
      </c>
      <c r="C44" s="442"/>
      <c r="D44" s="442"/>
      <c r="E44" s="441">
        <v>0</v>
      </c>
      <c r="F44" s="444"/>
    </row>
    <row r="45" spans="1:6" x14ac:dyDescent="0.2">
      <c r="A45" s="443"/>
      <c r="B45" s="442" t="s">
        <v>523</v>
      </c>
      <c r="C45" s="442"/>
      <c r="D45" s="442"/>
      <c r="E45" s="441">
        <v>0</v>
      </c>
      <c r="F45" s="444"/>
    </row>
    <row r="46" spans="1:6" x14ac:dyDescent="0.2">
      <c r="A46" s="443"/>
      <c r="B46" s="442" t="s">
        <v>522</v>
      </c>
      <c r="C46" s="442"/>
      <c r="D46" s="442"/>
      <c r="E46" s="441">
        <v>0</v>
      </c>
      <c r="F46" s="444"/>
    </row>
    <row r="47" spans="1:6" x14ac:dyDescent="0.2">
      <c r="A47" s="443"/>
      <c r="B47" s="442" t="s">
        <v>521</v>
      </c>
      <c r="C47" s="442"/>
      <c r="D47" s="442"/>
      <c r="E47" s="441">
        <v>0</v>
      </c>
      <c r="F47" s="444"/>
    </row>
    <row r="48" spans="1:6" x14ac:dyDescent="0.2">
      <c r="A48" s="443"/>
      <c r="B48" s="442" t="s">
        <v>520</v>
      </c>
      <c r="C48" s="442"/>
      <c r="D48" s="442"/>
      <c r="E48" s="441">
        <v>0</v>
      </c>
      <c r="F48" s="444"/>
    </row>
    <row r="49" spans="1:7" x14ac:dyDescent="0.2">
      <c r="A49" s="443"/>
      <c r="B49" s="442" t="s">
        <v>519</v>
      </c>
      <c r="C49" s="442"/>
      <c r="D49" s="442"/>
      <c r="E49" s="441">
        <v>4002028377</v>
      </c>
      <c r="F49" s="444"/>
    </row>
    <row r="50" spans="1:7" x14ac:dyDescent="0.2">
      <c r="A50" s="443"/>
      <c r="B50" s="442" t="s">
        <v>518</v>
      </c>
      <c r="C50" s="442"/>
      <c r="D50" s="442"/>
      <c r="E50" s="441">
        <v>1837670298</v>
      </c>
      <c r="F50" s="444"/>
    </row>
    <row r="51" spans="1:7" x14ac:dyDescent="0.2">
      <c r="A51" s="443" t="s">
        <v>517</v>
      </c>
      <c r="B51" s="442"/>
      <c r="C51" s="442"/>
      <c r="D51" s="442"/>
      <c r="E51" s="441">
        <v>0</v>
      </c>
      <c r="F51" s="452"/>
    </row>
    <row r="52" spans="1:7" x14ac:dyDescent="0.2">
      <c r="A52" s="449"/>
      <c r="B52" s="448"/>
      <c r="C52" s="451"/>
      <c r="D52" s="451"/>
      <c r="E52" s="450"/>
      <c r="F52" s="436"/>
    </row>
    <row r="53" spans="1:7" x14ac:dyDescent="0.2">
      <c r="A53" s="449" t="s">
        <v>516</v>
      </c>
      <c r="B53" s="448"/>
      <c r="C53" s="448"/>
      <c r="D53" s="448"/>
      <c r="E53" s="447"/>
      <c r="F53" s="446">
        <f>SUM(E54:E60)</f>
        <v>487309830</v>
      </c>
    </row>
    <row r="54" spans="1:7" x14ac:dyDescent="0.2">
      <c r="A54" s="443"/>
      <c r="B54" s="442" t="s">
        <v>515</v>
      </c>
      <c r="C54" s="442"/>
      <c r="D54" s="442"/>
      <c r="E54" s="441">
        <v>479985899</v>
      </c>
      <c r="F54" s="445"/>
    </row>
    <row r="55" spans="1:7" x14ac:dyDescent="0.2">
      <c r="A55" s="443"/>
      <c r="B55" s="442" t="s">
        <v>514</v>
      </c>
      <c r="C55" s="442"/>
      <c r="D55" s="442"/>
      <c r="E55" s="441">
        <v>0</v>
      </c>
      <c r="F55" s="444"/>
    </row>
    <row r="56" spans="1:7" x14ac:dyDescent="0.2">
      <c r="A56" s="443"/>
      <c r="B56" s="442" t="s">
        <v>513</v>
      </c>
      <c r="C56" s="442"/>
      <c r="D56" s="442"/>
      <c r="E56" s="441">
        <v>0</v>
      </c>
      <c r="F56" s="444"/>
    </row>
    <row r="57" spans="1:7" x14ac:dyDescent="0.2">
      <c r="A57" s="443"/>
      <c r="B57" s="442" t="s">
        <v>512</v>
      </c>
      <c r="C57" s="442"/>
      <c r="D57" s="442"/>
      <c r="E57" s="441">
        <v>0</v>
      </c>
      <c r="F57" s="444"/>
    </row>
    <row r="58" spans="1:7" x14ac:dyDescent="0.2">
      <c r="A58" s="443"/>
      <c r="B58" s="442" t="s">
        <v>511</v>
      </c>
      <c r="C58" s="442"/>
      <c r="D58" s="442"/>
      <c r="E58" s="441">
        <v>0</v>
      </c>
      <c r="F58" s="444"/>
    </row>
    <row r="59" spans="1:7" x14ac:dyDescent="0.2">
      <c r="A59" s="443"/>
      <c r="B59" s="442" t="s">
        <v>510</v>
      </c>
      <c r="C59" s="442"/>
      <c r="D59" s="442"/>
      <c r="E59" s="441"/>
      <c r="F59" s="444"/>
    </row>
    <row r="60" spans="1:7" x14ac:dyDescent="0.2">
      <c r="A60" s="443" t="s">
        <v>509</v>
      </c>
      <c r="B60" s="442"/>
      <c r="C60" s="442"/>
      <c r="D60" s="442"/>
      <c r="E60" s="441">
        <v>7323931</v>
      </c>
      <c r="F60" s="440"/>
    </row>
    <row r="61" spans="1:7" x14ac:dyDescent="0.2">
      <c r="A61" s="439"/>
      <c r="B61" s="438"/>
      <c r="C61" s="438"/>
      <c r="D61" s="438"/>
      <c r="E61" s="437"/>
      <c r="F61" s="436"/>
    </row>
    <row r="62" spans="1:7" ht="13.5" thickBot="1" x14ac:dyDescent="0.25">
      <c r="A62" s="435" t="s">
        <v>508</v>
      </c>
      <c r="B62" s="434"/>
      <c r="C62" s="434"/>
      <c r="D62" s="434"/>
      <c r="E62" s="433"/>
      <c r="F62" s="432">
        <f>+F30-F32+F53</f>
        <v>41013013060</v>
      </c>
      <c r="G62" s="431"/>
    </row>
    <row r="63" spans="1:7" x14ac:dyDescent="0.2">
      <c r="A63" s="430"/>
      <c r="B63" s="430"/>
      <c r="C63" s="430"/>
      <c r="D63" s="430"/>
      <c r="E63" s="430"/>
      <c r="F63" s="430"/>
    </row>
    <row r="64" spans="1:7" x14ac:dyDescent="0.2">
      <c r="A64" s="429"/>
      <c r="B64" s="429"/>
      <c r="C64" s="429"/>
      <c r="D64" s="429"/>
      <c r="E64" s="429"/>
      <c r="F64" s="429"/>
    </row>
    <row r="65" spans="1:6" x14ac:dyDescent="0.2">
      <c r="C65" s="428"/>
      <c r="F65" s="428"/>
    </row>
    <row r="66" spans="1:6" x14ac:dyDescent="0.2">
      <c r="A66" s="771" t="s">
        <v>120</v>
      </c>
      <c r="B66" s="771"/>
      <c r="C66" s="771"/>
      <c r="D66" s="771"/>
      <c r="E66" s="771"/>
      <c r="F66" s="771"/>
    </row>
    <row r="67" spans="1:6" x14ac:dyDescent="0.2">
      <c r="A67" s="771" t="s">
        <v>121</v>
      </c>
      <c r="B67" s="771"/>
      <c r="C67" s="771"/>
      <c r="D67" s="771"/>
      <c r="E67" s="771"/>
      <c r="F67" s="771"/>
    </row>
  </sheetData>
  <mergeCells count="11">
    <mergeCell ref="A26:F26"/>
    <mergeCell ref="A27:F27"/>
    <mergeCell ref="A28:F28"/>
    <mergeCell ref="A66:F66"/>
    <mergeCell ref="A67:F67"/>
    <mergeCell ref="F18:F21"/>
    <mergeCell ref="A3:F3"/>
    <mergeCell ref="A4:F4"/>
    <mergeCell ref="A5:F5"/>
    <mergeCell ref="A6:F6"/>
    <mergeCell ref="F11:F15"/>
  </mergeCells>
  <printOptions horizontalCentered="1"/>
  <pageMargins left="0.11811023622047245" right="0.11811023622047245" top="0.15748031496062992" bottom="0.15748031496062992" header="0.31496062992125984" footer="0.31496062992125984"/>
  <pageSetup scale="90" orientation="portrait"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9" sqref="O29"/>
    </sheetView>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85"/>
  <sheetViews>
    <sheetView zoomScale="80" zoomScaleNormal="80" workbookViewId="0">
      <selection activeCell="L15" sqref="L15"/>
    </sheetView>
  </sheetViews>
  <sheetFormatPr baseColWidth="10" defaultRowHeight="12.75" x14ac:dyDescent="0.2"/>
  <cols>
    <col min="1" max="1" width="53" customWidth="1"/>
    <col min="2" max="2" width="17" style="51" customWidth="1"/>
    <col min="3" max="3" width="15.42578125" style="51" customWidth="1"/>
    <col min="4" max="4" width="3.140625" customWidth="1"/>
    <col min="5" max="5" width="48.42578125" customWidth="1"/>
    <col min="6" max="6" width="17.42578125" style="51" bestFit="1" customWidth="1"/>
    <col min="7" max="7" width="15" style="51" bestFit="1" customWidth="1"/>
    <col min="8" max="8" width="11.42578125" customWidth="1"/>
    <col min="9" max="9" width="14.5703125" bestFit="1" customWidth="1"/>
  </cols>
  <sheetData>
    <row r="1" spans="1:9" ht="17.25" customHeight="1" x14ac:dyDescent="0.2">
      <c r="A1" s="588" t="s">
        <v>0</v>
      </c>
      <c r="B1" s="589"/>
      <c r="C1" s="589"/>
      <c r="D1" s="589"/>
      <c r="E1" s="589"/>
      <c r="F1" s="589"/>
      <c r="G1" s="590"/>
    </row>
    <row r="2" spans="1:9" ht="17.25" customHeight="1" x14ac:dyDescent="0.2">
      <c r="A2" s="591" t="s">
        <v>1</v>
      </c>
      <c r="B2" s="592"/>
      <c r="C2" s="592"/>
      <c r="D2" s="592"/>
      <c r="E2" s="592"/>
      <c r="F2" s="592"/>
      <c r="G2" s="593"/>
    </row>
    <row r="3" spans="1:9" ht="17.25" customHeight="1" x14ac:dyDescent="0.2">
      <c r="A3" s="594" t="s">
        <v>553</v>
      </c>
      <c r="B3" s="595"/>
      <c r="C3" s="595"/>
      <c r="D3" s="595"/>
      <c r="E3" s="595"/>
      <c r="F3" s="595"/>
      <c r="G3" s="596"/>
    </row>
    <row r="4" spans="1:9" ht="24.75" customHeight="1" thickBot="1" x14ac:dyDescent="0.25">
      <c r="A4" s="597"/>
      <c r="B4" s="598"/>
      <c r="C4" s="598"/>
      <c r="D4" s="598"/>
      <c r="E4" s="598"/>
      <c r="F4" s="598"/>
      <c r="G4" s="599"/>
    </row>
    <row r="5" spans="1:9" ht="22.5" customHeight="1" x14ac:dyDescent="0.2">
      <c r="A5" s="1" t="s">
        <v>2</v>
      </c>
      <c r="B5" s="2">
        <v>2017</v>
      </c>
      <c r="C5" s="2">
        <v>2016</v>
      </c>
      <c r="D5" s="3"/>
      <c r="E5" s="4" t="s">
        <v>2</v>
      </c>
      <c r="F5" s="2">
        <v>2017</v>
      </c>
      <c r="G5" s="5">
        <v>2016</v>
      </c>
    </row>
    <row r="6" spans="1:9" ht="12" customHeight="1" x14ac:dyDescent="0.2">
      <c r="A6" s="6" t="s">
        <v>3</v>
      </c>
      <c r="B6" s="7"/>
      <c r="C6" s="7"/>
      <c r="D6" s="8"/>
      <c r="E6" s="9" t="s">
        <v>4</v>
      </c>
      <c r="F6" s="7"/>
      <c r="G6" s="10"/>
      <c r="H6" s="11"/>
    </row>
    <row r="7" spans="1:9" x14ac:dyDescent="0.2">
      <c r="A7" s="12" t="s">
        <v>5</v>
      </c>
      <c r="B7" s="13"/>
      <c r="C7" s="14"/>
      <c r="D7" s="15"/>
      <c r="E7" s="16" t="s">
        <v>6</v>
      </c>
      <c r="F7" s="14"/>
      <c r="G7" s="17"/>
      <c r="H7" s="11"/>
    </row>
    <row r="8" spans="1:9" ht="25.5" x14ac:dyDescent="0.2">
      <c r="A8" s="18" t="s">
        <v>7</v>
      </c>
      <c r="B8" s="19">
        <f>SUM(B9:B15)</f>
        <v>4015817732</v>
      </c>
      <c r="C8" s="19">
        <f>SUM(C9:C15)</f>
        <v>4381579475</v>
      </c>
      <c r="D8" s="20"/>
      <c r="E8" s="21" t="s">
        <v>8</v>
      </c>
      <c r="F8" s="19">
        <f>SUM(F9:F17)</f>
        <v>4662462840</v>
      </c>
      <c r="G8" s="22">
        <f>SUM(G9:G17)</f>
        <v>5154110090</v>
      </c>
      <c r="H8" s="11"/>
      <c r="I8" s="36"/>
    </row>
    <row r="9" spans="1:9" x14ac:dyDescent="0.2">
      <c r="A9" s="23" t="s">
        <v>9</v>
      </c>
      <c r="B9" s="19">
        <v>15670476</v>
      </c>
      <c r="C9" s="19">
        <v>6678820</v>
      </c>
      <c r="D9" s="20"/>
      <c r="E9" s="21" t="s">
        <v>10</v>
      </c>
      <c r="F9" s="19">
        <v>184418991</v>
      </c>
      <c r="G9" s="22">
        <v>77108654</v>
      </c>
      <c r="H9" s="11"/>
    </row>
    <row r="10" spans="1:9" x14ac:dyDescent="0.2">
      <c r="A10" s="23" t="s">
        <v>11</v>
      </c>
      <c r="B10" s="19">
        <v>2455722096</v>
      </c>
      <c r="C10" s="19">
        <v>3556557118</v>
      </c>
      <c r="D10" s="20"/>
      <c r="E10" s="21" t="s">
        <v>12</v>
      </c>
      <c r="F10" s="19">
        <v>1230476819</v>
      </c>
      <c r="G10" s="22">
        <v>1184781254</v>
      </c>
      <c r="H10" s="11"/>
    </row>
    <row r="11" spans="1:9" ht="25.5" x14ac:dyDescent="0.2">
      <c r="A11" s="23" t="s">
        <v>13</v>
      </c>
      <c r="B11" s="19">
        <v>0</v>
      </c>
      <c r="C11" s="19">
        <v>0</v>
      </c>
      <c r="D11" s="20"/>
      <c r="E11" s="21" t="s">
        <v>14</v>
      </c>
      <c r="F11" s="19">
        <v>77931847</v>
      </c>
      <c r="G11" s="22">
        <v>324418064</v>
      </c>
      <c r="H11" s="11"/>
    </row>
    <row r="12" spans="1:9" ht="25.5" x14ac:dyDescent="0.2">
      <c r="A12" s="23" t="s">
        <v>15</v>
      </c>
      <c r="B12" s="19">
        <v>858965366</v>
      </c>
      <c r="C12" s="19">
        <v>223042614</v>
      </c>
      <c r="D12" s="20"/>
      <c r="E12" s="21" t="s">
        <v>16</v>
      </c>
      <c r="F12" s="19">
        <v>-714479</v>
      </c>
      <c r="G12" s="22">
        <v>87192066</v>
      </c>
      <c r="H12" s="11"/>
    </row>
    <row r="13" spans="1:9" ht="25.5" x14ac:dyDescent="0.2">
      <c r="A13" s="23" t="s">
        <v>17</v>
      </c>
      <c r="B13" s="19">
        <v>660948506</v>
      </c>
      <c r="C13" s="19">
        <v>556464370</v>
      </c>
      <c r="D13" s="20"/>
      <c r="E13" s="21" t="s">
        <v>18</v>
      </c>
      <c r="F13" s="19">
        <v>716146761</v>
      </c>
      <c r="G13" s="22">
        <v>950671970</v>
      </c>
      <c r="H13" s="11"/>
    </row>
    <row r="14" spans="1:9" ht="25.5" x14ac:dyDescent="0.2">
      <c r="A14" s="23" t="s">
        <v>19</v>
      </c>
      <c r="B14" s="19">
        <v>24511288</v>
      </c>
      <c r="C14" s="19">
        <v>38836553</v>
      </c>
      <c r="D14" s="20"/>
      <c r="E14" s="21" t="s">
        <v>20</v>
      </c>
      <c r="F14" s="19">
        <v>10502131</v>
      </c>
      <c r="G14" s="22">
        <v>857634</v>
      </c>
      <c r="H14" s="11"/>
    </row>
    <row r="15" spans="1:9" ht="25.5" x14ac:dyDescent="0.2">
      <c r="A15" s="23" t="s">
        <v>21</v>
      </c>
      <c r="B15" s="19">
        <v>0</v>
      </c>
      <c r="C15" s="19">
        <v>0</v>
      </c>
      <c r="D15" s="20"/>
      <c r="E15" s="21" t="s">
        <v>22</v>
      </c>
      <c r="F15" s="19">
        <v>1509445652</v>
      </c>
      <c r="G15" s="22">
        <v>1519767047</v>
      </c>
      <c r="H15" s="11"/>
    </row>
    <row r="16" spans="1:9" ht="25.5" x14ac:dyDescent="0.2">
      <c r="A16" s="18" t="s">
        <v>23</v>
      </c>
      <c r="B16" s="19">
        <f>SUM(B17:B23)</f>
        <v>1724106711</v>
      </c>
      <c r="C16" s="19">
        <f>SUM(C17:C23)</f>
        <v>1869627208</v>
      </c>
      <c r="D16" s="20"/>
      <c r="E16" s="21" t="s">
        <v>24</v>
      </c>
      <c r="F16" s="19">
        <v>8836739</v>
      </c>
      <c r="G16" s="22">
        <v>7106412</v>
      </c>
      <c r="H16" s="11"/>
    </row>
    <row r="17" spans="1:9" x14ac:dyDescent="0.2">
      <c r="A17" s="23" t="s">
        <v>25</v>
      </c>
      <c r="B17" s="19">
        <v>0</v>
      </c>
      <c r="C17" s="19">
        <v>0</v>
      </c>
      <c r="D17" s="20"/>
      <c r="E17" s="21" t="s">
        <v>26</v>
      </c>
      <c r="F17" s="19">
        <v>925418379</v>
      </c>
      <c r="G17" s="22">
        <v>1002206989</v>
      </c>
      <c r="H17" s="11"/>
    </row>
    <row r="18" spans="1:9" x14ac:dyDescent="0.2">
      <c r="A18" s="23" t="s">
        <v>27</v>
      </c>
      <c r="B18" s="19">
        <v>0</v>
      </c>
      <c r="C18" s="19">
        <v>0</v>
      </c>
      <c r="D18" s="20"/>
      <c r="E18" s="21" t="s">
        <v>28</v>
      </c>
      <c r="F18" s="19">
        <f>+F19+F20+F21</f>
        <v>1051122790</v>
      </c>
      <c r="G18" s="22">
        <f>+G19+G20+G21</f>
        <v>2355970029</v>
      </c>
      <c r="H18" s="11"/>
    </row>
    <row r="19" spans="1:9" ht="25.5" x14ac:dyDescent="0.2">
      <c r="A19" s="23" t="s">
        <v>29</v>
      </c>
      <c r="B19" s="19">
        <v>563200381</v>
      </c>
      <c r="C19" s="19">
        <v>917974911</v>
      </c>
      <c r="D19" s="20"/>
      <c r="E19" s="21" t="s">
        <v>30</v>
      </c>
      <c r="F19" s="19">
        <v>1051122790</v>
      </c>
      <c r="G19" s="22">
        <v>2355970029</v>
      </c>
      <c r="H19" s="11"/>
    </row>
    <row r="20" spans="1:9" ht="25.5" x14ac:dyDescent="0.2">
      <c r="A20" s="23" t="s">
        <v>31</v>
      </c>
      <c r="B20" s="19">
        <v>125955036</v>
      </c>
      <c r="C20" s="19">
        <v>119994209</v>
      </c>
      <c r="D20" s="20"/>
      <c r="E20" s="21" t="s">
        <v>32</v>
      </c>
      <c r="F20" s="19">
        <v>0</v>
      </c>
      <c r="G20" s="22">
        <v>0</v>
      </c>
      <c r="H20" s="11"/>
    </row>
    <row r="21" spans="1:9" x14ac:dyDescent="0.2">
      <c r="A21" s="23" t="s">
        <v>33</v>
      </c>
      <c r="B21" s="19">
        <v>1030819051</v>
      </c>
      <c r="C21" s="19">
        <v>827525845</v>
      </c>
      <c r="D21" s="20"/>
      <c r="E21" s="21" t="s">
        <v>34</v>
      </c>
      <c r="F21" s="19">
        <v>0</v>
      </c>
      <c r="G21" s="22">
        <v>0</v>
      </c>
      <c r="H21" s="11"/>
    </row>
    <row r="22" spans="1:9" ht="25.5" x14ac:dyDescent="0.2">
      <c r="A22" s="23" t="s">
        <v>35</v>
      </c>
      <c r="B22" s="19">
        <v>0</v>
      </c>
      <c r="C22" s="19">
        <v>0</v>
      </c>
      <c r="D22" s="20"/>
      <c r="E22" s="21" t="s">
        <v>36</v>
      </c>
      <c r="F22" s="19">
        <f>+F23+F24</f>
        <v>84734793</v>
      </c>
      <c r="G22" s="22">
        <f>+G23+G24</f>
        <v>487182990</v>
      </c>
      <c r="H22" s="11"/>
      <c r="I22" s="36"/>
    </row>
    <row r="23" spans="1:9" ht="25.5" x14ac:dyDescent="0.2">
      <c r="A23" s="23" t="s">
        <v>37</v>
      </c>
      <c r="B23" s="19">
        <v>4132243</v>
      </c>
      <c r="C23" s="19">
        <v>4132243</v>
      </c>
      <c r="D23" s="20"/>
      <c r="E23" s="21" t="s">
        <v>38</v>
      </c>
      <c r="F23" s="93" t="s">
        <v>558</v>
      </c>
      <c r="G23" s="22">
        <v>487182990</v>
      </c>
      <c r="H23" s="11"/>
    </row>
    <row r="24" spans="1:9" ht="25.5" x14ac:dyDescent="0.2">
      <c r="A24" s="23" t="s">
        <v>39</v>
      </c>
      <c r="B24" s="19">
        <f>SUM(B25:B29)</f>
        <v>1425538390</v>
      </c>
      <c r="C24" s="19">
        <f>SUM(C25:C29)</f>
        <v>865874851</v>
      </c>
      <c r="D24" s="20"/>
      <c r="E24" s="21" t="s">
        <v>40</v>
      </c>
      <c r="F24" s="93">
        <v>0</v>
      </c>
      <c r="G24" s="22">
        <v>0</v>
      </c>
      <c r="H24" s="11"/>
    </row>
    <row r="25" spans="1:9" ht="25.5" x14ac:dyDescent="0.2">
      <c r="A25" s="23" t="s">
        <v>41</v>
      </c>
      <c r="B25" s="19">
        <v>871665717</v>
      </c>
      <c r="C25" s="19">
        <v>647347911</v>
      </c>
      <c r="D25" s="20"/>
      <c r="E25" s="21" t="s">
        <v>42</v>
      </c>
      <c r="F25" s="19">
        <v>0</v>
      </c>
      <c r="G25" s="22">
        <v>0</v>
      </c>
      <c r="H25" s="11"/>
    </row>
    <row r="26" spans="1:9" ht="25.5" x14ac:dyDescent="0.2">
      <c r="A26" s="23" t="s">
        <v>43</v>
      </c>
      <c r="B26" s="19">
        <v>0</v>
      </c>
      <c r="C26" s="19">
        <v>0</v>
      </c>
      <c r="D26" s="20"/>
      <c r="E26" s="21" t="s">
        <v>44</v>
      </c>
      <c r="F26" s="19">
        <f>+F27+F28+F29</f>
        <v>126005153</v>
      </c>
      <c r="G26" s="22">
        <f>+G27+G28+G29</f>
        <v>120062545</v>
      </c>
      <c r="H26" s="11"/>
      <c r="I26" s="36"/>
    </row>
    <row r="27" spans="1:9" ht="25.5" x14ac:dyDescent="0.2">
      <c r="A27" s="23" t="s">
        <v>45</v>
      </c>
      <c r="B27" s="19">
        <v>0</v>
      </c>
      <c r="C27" s="19">
        <v>0</v>
      </c>
      <c r="D27" s="20"/>
      <c r="E27" s="21" t="s">
        <v>46</v>
      </c>
      <c r="F27" s="93">
        <v>0</v>
      </c>
      <c r="G27" s="22">
        <v>0</v>
      </c>
      <c r="H27" s="11"/>
    </row>
    <row r="28" spans="1:9" ht="25.5" x14ac:dyDescent="0.2">
      <c r="A28" s="23" t="s">
        <v>47</v>
      </c>
      <c r="B28" s="19">
        <v>553745215</v>
      </c>
      <c r="C28" s="19">
        <v>218399482</v>
      </c>
      <c r="D28" s="20"/>
      <c r="E28" s="21" t="s">
        <v>48</v>
      </c>
      <c r="F28" s="93">
        <v>0</v>
      </c>
      <c r="G28" s="22">
        <v>0</v>
      </c>
      <c r="H28" s="11"/>
    </row>
    <row r="29" spans="1:9" ht="25.5" x14ac:dyDescent="0.2">
      <c r="A29" s="23" t="s">
        <v>49</v>
      </c>
      <c r="B29" s="19">
        <v>127458</v>
      </c>
      <c r="C29" s="19">
        <v>127458</v>
      </c>
      <c r="D29" s="20"/>
      <c r="E29" s="21" t="s">
        <v>50</v>
      </c>
      <c r="F29" s="80">
        <v>126005153</v>
      </c>
      <c r="G29" s="22">
        <v>120062545</v>
      </c>
      <c r="H29" s="11"/>
    </row>
    <row r="30" spans="1:9" ht="25.5" x14ac:dyDescent="0.2">
      <c r="A30" s="23" t="s">
        <v>51</v>
      </c>
      <c r="B30" s="19">
        <f>SUM(B31:B35)</f>
        <v>0</v>
      </c>
      <c r="C30" s="19">
        <f>SUM(C31:C35)</f>
        <v>0</v>
      </c>
      <c r="D30" s="20"/>
      <c r="E30" s="21" t="s">
        <v>52</v>
      </c>
      <c r="F30" s="19">
        <f>SUM(F31:F36)</f>
        <v>567191704</v>
      </c>
      <c r="G30" s="22">
        <v>388408185</v>
      </c>
      <c r="H30" s="11"/>
      <c r="I30" s="36"/>
    </row>
    <row r="31" spans="1:9" x14ac:dyDescent="0.2">
      <c r="A31" s="23" t="s">
        <v>53</v>
      </c>
      <c r="B31" s="19">
        <v>0</v>
      </c>
      <c r="C31" s="19">
        <v>0</v>
      </c>
      <c r="D31" s="20"/>
      <c r="E31" s="21" t="s">
        <v>54</v>
      </c>
      <c r="F31" s="19">
        <v>0</v>
      </c>
      <c r="G31" s="22">
        <v>0</v>
      </c>
      <c r="H31" s="11"/>
    </row>
    <row r="32" spans="1:9" x14ac:dyDescent="0.2">
      <c r="A32" s="23" t="s">
        <v>55</v>
      </c>
      <c r="B32" s="19">
        <v>0</v>
      </c>
      <c r="C32" s="19">
        <v>0</v>
      </c>
      <c r="D32" s="20"/>
      <c r="E32" s="21" t="s">
        <v>56</v>
      </c>
      <c r="F32" s="19">
        <v>373983828</v>
      </c>
      <c r="G32" s="22">
        <v>200753221</v>
      </c>
      <c r="H32" s="11"/>
    </row>
    <row r="33" spans="1:9" x14ac:dyDescent="0.2">
      <c r="A33" s="23" t="s">
        <v>57</v>
      </c>
      <c r="B33" s="19">
        <v>0</v>
      </c>
      <c r="C33" s="19">
        <v>0</v>
      </c>
      <c r="D33" s="20"/>
      <c r="E33" s="21" t="s">
        <v>58</v>
      </c>
      <c r="F33" s="19">
        <v>0</v>
      </c>
      <c r="G33" s="22">
        <v>0</v>
      </c>
      <c r="H33" s="11"/>
    </row>
    <row r="34" spans="1:9" ht="12.75" customHeight="1" x14ac:dyDescent="0.2">
      <c r="A34" s="23" t="s">
        <v>59</v>
      </c>
      <c r="B34" s="19">
        <v>0</v>
      </c>
      <c r="C34" s="19">
        <v>0</v>
      </c>
      <c r="D34" s="20"/>
      <c r="E34" s="21" t="s">
        <v>60</v>
      </c>
      <c r="F34" s="19">
        <v>193207876</v>
      </c>
      <c r="G34" s="22">
        <v>187654964</v>
      </c>
      <c r="H34" s="11"/>
    </row>
    <row r="35" spans="1:9" ht="25.5" x14ac:dyDescent="0.2">
      <c r="A35" s="23" t="s">
        <v>61</v>
      </c>
      <c r="B35" s="19">
        <v>0</v>
      </c>
      <c r="C35" s="19">
        <v>0</v>
      </c>
      <c r="D35" s="20"/>
      <c r="E35" s="21" t="s">
        <v>62</v>
      </c>
      <c r="F35" s="19">
        <v>0</v>
      </c>
      <c r="G35" s="22">
        <v>0</v>
      </c>
      <c r="H35" s="11"/>
    </row>
    <row r="36" spans="1:9" x14ac:dyDescent="0.2">
      <c r="A36" s="23" t="s">
        <v>63</v>
      </c>
      <c r="B36" s="19">
        <v>0</v>
      </c>
      <c r="C36" s="19">
        <v>0</v>
      </c>
      <c r="D36" s="20"/>
      <c r="E36" s="21" t="s">
        <v>64</v>
      </c>
      <c r="F36" s="19">
        <v>0</v>
      </c>
      <c r="G36" s="22">
        <v>0</v>
      </c>
      <c r="H36" s="11"/>
    </row>
    <row r="37" spans="1:9" ht="25.5" x14ac:dyDescent="0.2">
      <c r="A37" s="23" t="s">
        <v>65</v>
      </c>
      <c r="B37" s="19">
        <f>SUM(B38:B39)</f>
        <v>0</v>
      </c>
      <c r="C37" s="19">
        <f>SUM(C38:C39)</f>
        <v>0</v>
      </c>
      <c r="D37" s="20"/>
      <c r="E37" s="21" t="s">
        <v>66</v>
      </c>
      <c r="F37" s="19">
        <f>SUM(F38:F40)</f>
        <v>0</v>
      </c>
      <c r="G37" s="22">
        <f>SUM(G38:G40)</f>
        <v>0</v>
      </c>
      <c r="H37" s="11"/>
    </row>
    <row r="38" spans="1:9" ht="25.5" x14ac:dyDescent="0.2">
      <c r="A38" s="23" t="s">
        <v>67</v>
      </c>
      <c r="B38" s="19">
        <v>0</v>
      </c>
      <c r="C38" s="19">
        <v>0</v>
      </c>
      <c r="D38" s="20"/>
      <c r="E38" s="21" t="s">
        <v>68</v>
      </c>
      <c r="F38" s="19">
        <v>0</v>
      </c>
      <c r="G38" s="22">
        <v>0</v>
      </c>
      <c r="H38" s="11"/>
    </row>
    <row r="39" spans="1:9" x14ac:dyDescent="0.2">
      <c r="A39" s="23" t="s">
        <v>69</v>
      </c>
      <c r="B39" s="19">
        <v>0</v>
      </c>
      <c r="C39" s="19">
        <v>0</v>
      </c>
      <c r="D39" s="20"/>
      <c r="E39" s="21" t="s">
        <v>70</v>
      </c>
      <c r="F39" s="19">
        <v>0</v>
      </c>
      <c r="G39" s="22">
        <v>0</v>
      </c>
      <c r="H39" s="11"/>
    </row>
    <row r="40" spans="1:9" x14ac:dyDescent="0.2">
      <c r="A40" s="23" t="s">
        <v>71</v>
      </c>
      <c r="B40" s="19">
        <f>SUM(B41:B44)</f>
        <v>38232862</v>
      </c>
      <c r="C40" s="19">
        <f>SUM(C41:C44)</f>
        <v>37540027.469999999</v>
      </c>
      <c r="D40" s="20"/>
      <c r="E40" s="21" t="s">
        <v>72</v>
      </c>
      <c r="F40" s="19">
        <v>0</v>
      </c>
      <c r="G40" s="22">
        <v>0</v>
      </c>
      <c r="H40" s="11"/>
    </row>
    <row r="41" spans="1:9" x14ac:dyDescent="0.2">
      <c r="A41" s="23" t="s">
        <v>73</v>
      </c>
      <c r="B41" s="19">
        <v>0</v>
      </c>
      <c r="C41" s="19">
        <v>0</v>
      </c>
      <c r="D41" s="20"/>
      <c r="E41" s="21" t="s">
        <v>74</v>
      </c>
      <c r="F41" s="19">
        <f>SUM(F42:F44)</f>
        <v>6575018</v>
      </c>
      <c r="G41" s="22">
        <f>SUM(G42:G44)</f>
        <v>7164702</v>
      </c>
      <c r="H41" s="11"/>
      <c r="I41" s="36"/>
    </row>
    <row r="42" spans="1:9" x14ac:dyDescent="0.2">
      <c r="A42" s="23" t="s">
        <v>75</v>
      </c>
      <c r="B42" s="19">
        <v>0</v>
      </c>
      <c r="C42" s="19">
        <v>0</v>
      </c>
      <c r="D42" s="20"/>
      <c r="E42" s="21" t="s">
        <v>76</v>
      </c>
      <c r="F42" s="19">
        <v>3340</v>
      </c>
      <c r="G42" s="22">
        <v>0</v>
      </c>
      <c r="H42" s="11"/>
    </row>
    <row r="43" spans="1:9" ht="25.5" x14ac:dyDescent="0.2">
      <c r="A43" s="23" t="s">
        <v>77</v>
      </c>
      <c r="B43" s="19">
        <v>38232862</v>
      </c>
      <c r="C43" s="19">
        <v>37540027.469999999</v>
      </c>
      <c r="D43" s="20"/>
      <c r="E43" s="21" t="s">
        <v>78</v>
      </c>
      <c r="F43" s="19">
        <v>0</v>
      </c>
      <c r="G43" s="22">
        <v>0</v>
      </c>
      <c r="H43" s="11"/>
    </row>
    <row r="44" spans="1:9" x14ac:dyDescent="0.2">
      <c r="A44" s="23" t="s">
        <v>79</v>
      </c>
      <c r="B44" s="24"/>
      <c r="C44" s="24"/>
      <c r="D44" s="20"/>
      <c r="E44" s="21" t="s">
        <v>80</v>
      </c>
      <c r="F44" s="19">
        <v>6571678</v>
      </c>
      <c r="G44" s="22">
        <v>7164702</v>
      </c>
      <c r="H44" s="11"/>
      <c r="I44" s="36"/>
    </row>
    <row r="45" spans="1:9" ht="4.5" customHeight="1" x14ac:dyDescent="0.2">
      <c r="A45" s="25"/>
      <c r="B45" s="24"/>
      <c r="C45" s="24"/>
      <c r="D45" s="20"/>
      <c r="E45" s="15"/>
      <c r="F45" s="26"/>
      <c r="G45" s="27"/>
      <c r="H45" s="11"/>
    </row>
    <row r="46" spans="1:9" ht="25.5" customHeight="1" x14ac:dyDescent="0.2">
      <c r="A46" s="12" t="s">
        <v>81</v>
      </c>
      <c r="B46" s="28">
        <f>+B8+B16+B24+B30+B36+B37+B40</f>
        <v>7203695695</v>
      </c>
      <c r="C46" s="28">
        <f>+C8+C16+C24+C30+C36+C37+C40</f>
        <v>7154621561.4700003</v>
      </c>
      <c r="D46" s="20"/>
      <c r="E46" s="16" t="s">
        <v>82</v>
      </c>
      <c r="F46" s="29">
        <f>+F8+F18+F22+F25+F26+F30+F37+F41</f>
        <v>6498092298</v>
      </c>
      <c r="G46" s="30">
        <f>+G8+G18+G22+G25+G26+G30+G37+G41</f>
        <v>8512898541</v>
      </c>
      <c r="H46" s="11"/>
    </row>
    <row r="47" spans="1:9" ht="4.5" customHeight="1" x14ac:dyDescent="0.2">
      <c r="A47" s="25"/>
      <c r="B47" s="31"/>
      <c r="C47" s="31"/>
      <c r="D47" s="20"/>
      <c r="E47" s="15"/>
      <c r="F47" s="26"/>
      <c r="G47" s="32"/>
    </row>
    <row r="48" spans="1:9" x14ac:dyDescent="0.2">
      <c r="A48" s="25" t="s">
        <v>83</v>
      </c>
      <c r="B48" s="31"/>
      <c r="C48" s="31"/>
      <c r="D48" s="20"/>
      <c r="E48" s="15" t="s">
        <v>84</v>
      </c>
      <c r="F48" s="33"/>
      <c r="G48" s="34"/>
    </row>
    <row r="49" spans="1:9" x14ac:dyDescent="0.2">
      <c r="A49" s="25" t="s">
        <v>85</v>
      </c>
      <c r="B49" s="19" t="s">
        <v>557</v>
      </c>
      <c r="C49" s="19">
        <v>190374382</v>
      </c>
      <c r="D49" s="20"/>
      <c r="E49" s="15" t="s">
        <v>86</v>
      </c>
      <c r="F49" s="19">
        <v>0</v>
      </c>
      <c r="G49" s="22">
        <v>0</v>
      </c>
    </row>
    <row r="50" spans="1:9" x14ac:dyDescent="0.2">
      <c r="A50" s="25" t="s">
        <v>87</v>
      </c>
      <c r="B50" s="527">
        <v>401414</v>
      </c>
      <c r="C50" s="19">
        <v>401414</v>
      </c>
      <c r="D50" s="20"/>
      <c r="E50" s="15" t="s">
        <v>88</v>
      </c>
      <c r="F50" s="19">
        <v>0</v>
      </c>
      <c r="G50" s="22">
        <v>0</v>
      </c>
    </row>
    <row r="51" spans="1:9" ht="23.25" customHeight="1" x14ac:dyDescent="0.2">
      <c r="A51" s="25" t="s">
        <v>89</v>
      </c>
      <c r="B51" s="19">
        <v>36126634393</v>
      </c>
      <c r="C51" s="19">
        <v>34948858566</v>
      </c>
      <c r="D51" s="20"/>
      <c r="E51" s="15" t="s">
        <v>90</v>
      </c>
      <c r="F51" s="19">
        <v>20528528577</v>
      </c>
      <c r="G51" s="22">
        <v>20239110675</v>
      </c>
      <c r="I51" s="36"/>
    </row>
    <row r="52" spans="1:9" x14ac:dyDescent="0.2">
      <c r="A52" s="25" t="s">
        <v>91</v>
      </c>
      <c r="B52" s="19">
        <v>2368706428</v>
      </c>
      <c r="C52" s="19">
        <v>1980678174</v>
      </c>
      <c r="D52" s="20"/>
      <c r="E52" s="15" t="s">
        <v>92</v>
      </c>
      <c r="F52" s="19">
        <v>0</v>
      </c>
      <c r="G52" s="22">
        <v>0</v>
      </c>
    </row>
    <row r="53" spans="1:9" ht="21.75" customHeight="1" x14ac:dyDescent="0.2">
      <c r="A53" s="25" t="s">
        <v>93</v>
      </c>
      <c r="B53" s="19">
        <v>557314300</v>
      </c>
      <c r="C53" s="19">
        <v>528550169</v>
      </c>
      <c r="D53" s="20"/>
      <c r="E53" s="15" t="s">
        <v>94</v>
      </c>
      <c r="F53" s="19">
        <v>5778970</v>
      </c>
      <c r="G53" s="22">
        <v>1800000</v>
      </c>
      <c r="I53" s="36"/>
    </row>
    <row r="54" spans="1:9" x14ac:dyDescent="0.2">
      <c r="A54" s="25" t="s">
        <v>95</v>
      </c>
      <c r="B54" s="19">
        <v>-2863986867</v>
      </c>
      <c r="C54" s="19">
        <v>-1888780322</v>
      </c>
      <c r="D54" s="20"/>
      <c r="E54" s="15" t="s">
        <v>96</v>
      </c>
      <c r="F54" s="19">
        <v>0</v>
      </c>
      <c r="G54" s="22">
        <v>0</v>
      </c>
    </row>
    <row r="55" spans="1:9" ht="27.75" customHeight="1" x14ac:dyDescent="0.2">
      <c r="A55" s="25" t="s">
        <v>97</v>
      </c>
      <c r="B55" s="19">
        <v>4299800</v>
      </c>
      <c r="C55" s="19">
        <v>4299800</v>
      </c>
      <c r="D55" s="20"/>
      <c r="E55" s="16" t="s">
        <v>98</v>
      </c>
      <c r="F55" s="29">
        <f>+F49+F50+F51+F52+F53+F54</f>
        <v>20534307547</v>
      </c>
      <c r="G55" s="35">
        <f>+G49+G50+G51+G52+G53+G54</f>
        <v>20240910675</v>
      </c>
      <c r="H55" s="11"/>
      <c r="I55" s="36"/>
    </row>
    <row r="56" spans="1:9" ht="15.75" customHeight="1" x14ac:dyDescent="0.2">
      <c r="A56" s="25" t="s">
        <v>99</v>
      </c>
      <c r="B56" s="19">
        <v>0</v>
      </c>
      <c r="C56" s="37">
        <v>0</v>
      </c>
      <c r="D56" s="20"/>
      <c r="E56" s="15"/>
      <c r="F56" s="26"/>
      <c r="G56" s="38"/>
      <c r="I56" s="36"/>
    </row>
    <row r="57" spans="1:9" x14ac:dyDescent="0.2">
      <c r="A57" s="25" t="s">
        <v>100</v>
      </c>
      <c r="B57" s="19">
        <v>90813323</v>
      </c>
      <c r="C57" s="19">
        <v>91524323</v>
      </c>
      <c r="D57" s="20"/>
      <c r="E57" s="16" t="s">
        <v>101</v>
      </c>
      <c r="F57" s="29">
        <f>+F46+F55</f>
        <v>27032399845</v>
      </c>
      <c r="G57" s="30">
        <f>+G46+G55</f>
        <v>28753809216</v>
      </c>
      <c r="I57" s="36"/>
    </row>
    <row r="58" spans="1:9" ht="18" customHeight="1" x14ac:dyDescent="0.2">
      <c r="A58" s="25"/>
      <c r="B58" s="31"/>
      <c r="C58" s="31"/>
      <c r="D58" s="20"/>
      <c r="E58" s="15"/>
      <c r="F58" s="26"/>
      <c r="G58" s="38"/>
      <c r="I58" s="36"/>
    </row>
    <row r="59" spans="1:9" ht="21.75" customHeight="1" x14ac:dyDescent="0.2">
      <c r="A59" s="12" t="s">
        <v>102</v>
      </c>
      <c r="B59" s="28">
        <f>+B49+B50+B51+B52+B53+B54+B55+B56+B57</f>
        <v>36505637034</v>
      </c>
      <c r="C59" s="28">
        <f>+C49+C50+C51+C52+C53+C54+C55+C56+C57</f>
        <v>35855906506</v>
      </c>
      <c r="D59" s="20"/>
      <c r="E59" s="15" t="s">
        <v>103</v>
      </c>
      <c r="F59" s="26"/>
      <c r="G59" s="38"/>
      <c r="I59" s="36"/>
    </row>
    <row r="60" spans="1:9" ht="29.25" customHeight="1" x14ac:dyDescent="0.2">
      <c r="A60" s="25"/>
      <c r="B60" s="31"/>
      <c r="C60" s="31"/>
      <c r="D60" s="20"/>
      <c r="E60" s="16" t="s">
        <v>104</v>
      </c>
      <c r="F60" s="29">
        <f>+F61+F62+F63</f>
        <v>5605800</v>
      </c>
      <c r="G60" s="35">
        <f>+G61+G62+G63</f>
        <v>0</v>
      </c>
    </row>
    <row r="61" spans="1:9" x14ac:dyDescent="0.2">
      <c r="A61" s="25" t="s">
        <v>105</v>
      </c>
      <c r="B61" s="28">
        <f>+B46+B59</f>
        <v>43709332729</v>
      </c>
      <c r="C61" s="28">
        <f>+C46+C59</f>
        <v>43010528067.470001</v>
      </c>
      <c r="D61" s="20"/>
      <c r="E61" s="15" t="s">
        <v>106</v>
      </c>
      <c r="F61" s="19">
        <v>0</v>
      </c>
      <c r="G61" s="22">
        <v>0</v>
      </c>
    </row>
    <row r="62" spans="1:9" x14ac:dyDescent="0.2">
      <c r="A62" s="25"/>
      <c r="B62" s="14"/>
      <c r="C62" s="14"/>
      <c r="D62" s="15"/>
      <c r="E62" s="15" t="s">
        <v>107</v>
      </c>
      <c r="F62" s="19">
        <v>5605800</v>
      </c>
      <c r="G62" s="22">
        <v>0</v>
      </c>
    </row>
    <row r="63" spans="1:9" x14ac:dyDescent="0.2">
      <c r="A63" s="25"/>
      <c r="B63" s="14"/>
      <c r="C63" s="14"/>
      <c r="D63" s="15"/>
      <c r="E63" s="15" t="s">
        <v>108</v>
      </c>
      <c r="F63" s="19">
        <v>0</v>
      </c>
      <c r="G63" s="22">
        <v>0</v>
      </c>
    </row>
    <row r="64" spans="1:9" ht="4.5" customHeight="1" x14ac:dyDescent="0.2">
      <c r="A64" s="25"/>
      <c r="B64" s="14"/>
      <c r="C64" s="14"/>
      <c r="D64" s="15"/>
      <c r="E64" s="15"/>
      <c r="F64" s="26">
        <v>0</v>
      </c>
      <c r="G64" s="39"/>
    </row>
    <row r="65" spans="1:9" ht="24.75" customHeight="1" x14ac:dyDescent="0.2">
      <c r="A65" s="25"/>
      <c r="B65" s="14"/>
      <c r="C65" s="14"/>
      <c r="D65" s="15"/>
      <c r="E65" s="16" t="s">
        <v>109</v>
      </c>
      <c r="F65" s="29">
        <f>+F66+F67+F68+F69+F70</f>
        <v>16671327084</v>
      </c>
      <c r="G65" s="35">
        <f>+G66+G67+G68+G69+G70</f>
        <v>14256718851</v>
      </c>
      <c r="I65" s="36"/>
    </row>
    <row r="66" spans="1:9" ht="15" customHeight="1" x14ac:dyDescent="0.2">
      <c r="A66" s="25"/>
      <c r="B66" s="14"/>
      <c r="C66" s="14"/>
      <c r="D66" s="15"/>
      <c r="E66" s="15" t="s">
        <v>110</v>
      </c>
      <c r="F66" s="19">
        <v>2921295557</v>
      </c>
      <c r="G66" s="22">
        <v>-1067565204</v>
      </c>
      <c r="I66" s="36"/>
    </row>
    <row r="67" spans="1:9" x14ac:dyDescent="0.2">
      <c r="A67" s="25"/>
      <c r="B67" s="14"/>
      <c r="C67" s="14"/>
      <c r="D67" s="15"/>
      <c r="E67" s="15" t="s">
        <v>111</v>
      </c>
      <c r="F67" s="19">
        <v>4479096353</v>
      </c>
      <c r="G67" s="22">
        <v>6053348881</v>
      </c>
      <c r="I67" s="36"/>
    </row>
    <row r="68" spans="1:9" x14ac:dyDescent="0.2">
      <c r="A68" s="25"/>
      <c r="B68" s="14"/>
      <c r="C68" s="14"/>
      <c r="D68" s="15"/>
      <c r="E68" s="15" t="s">
        <v>112</v>
      </c>
      <c r="F68" s="19">
        <v>9270935174</v>
      </c>
      <c r="G68" s="22">
        <v>9270935174</v>
      </c>
    </row>
    <row r="69" spans="1:9" x14ac:dyDescent="0.2">
      <c r="A69" s="25"/>
      <c r="B69" s="14"/>
      <c r="C69" s="14"/>
      <c r="D69" s="15"/>
      <c r="E69" s="15" t="s">
        <v>113</v>
      </c>
      <c r="F69" s="19">
        <v>0</v>
      </c>
      <c r="G69" s="22">
        <v>0</v>
      </c>
    </row>
    <row r="70" spans="1:9" x14ac:dyDescent="0.2">
      <c r="A70" s="25"/>
      <c r="B70" s="14"/>
      <c r="C70" s="14"/>
      <c r="D70" s="15"/>
      <c r="E70" s="15" t="s">
        <v>114</v>
      </c>
      <c r="F70" s="19">
        <v>0</v>
      </c>
      <c r="G70" s="22">
        <v>0</v>
      </c>
    </row>
    <row r="71" spans="1:9" ht="5.25" customHeight="1" x14ac:dyDescent="0.2">
      <c r="A71" s="25"/>
      <c r="B71" s="14"/>
      <c r="C71" s="14"/>
      <c r="D71" s="15"/>
      <c r="E71" s="15"/>
      <c r="F71" s="40"/>
      <c r="G71" s="39"/>
    </row>
    <row r="72" spans="1:9" ht="24" x14ac:dyDescent="0.2">
      <c r="A72" s="25"/>
      <c r="B72" s="14"/>
      <c r="C72" s="14"/>
      <c r="D72" s="15"/>
      <c r="E72" s="16" t="s">
        <v>115</v>
      </c>
      <c r="F72" s="29">
        <f>+F73+F74</f>
        <v>0</v>
      </c>
      <c r="G72" s="35">
        <f>+G73+G74</f>
        <v>0</v>
      </c>
    </row>
    <row r="73" spans="1:9" ht="16.5" customHeight="1" x14ac:dyDescent="0.2">
      <c r="A73" s="25"/>
      <c r="B73" s="14"/>
      <c r="C73" s="14"/>
      <c r="D73" s="15"/>
      <c r="E73" s="15" t="s">
        <v>116</v>
      </c>
      <c r="F73" s="93">
        <v>0</v>
      </c>
      <c r="G73" s="22">
        <v>0</v>
      </c>
    </row>
    <row r="74" spans="1:9" x14ac:dyDescent="0.2">
      <c r="A74" s="25"/>
      <c r="B74" s="14"/>
      <c r="C74" s="14"/>
      <c r="D74" s="15"/>
      <c r="E74" s="15" t="s">
        <v>117</v>
      </c>
      <c r="F74" s="93">
        <v>0</v>
      </c>
      <c r="G74" s="22">
        <v>0</v>
      </c>
    </row>
    <row r="75" spans="1:9" ht="5.25" customHeight="1" x14ac:dyDescent="0.2">
      <c r="A75" s="25"/>
      <c r="B75" s="14"/>
      <c r="C75" s="14"/>
      <c r="D75" s="15"/>
      <c r="E75" s="15"/>
      <c r="F75" s="26"/>
      <c r="G75" s="38"/>
    </row>
    <row r="76" spans="1:9" ht="24" customHeight="1" x14ac:dyDescent="0.2">
      <c r="A76" s="25"/>
      <c r="B76" s="14"/>
      <c r="C76" s="14"/>
      <c r="D76" s="15"/>
      <c r="E76" s="16" t="s">
        <v>118</v>
      </c>
      <c r="F76" s="29">
        <f>+F60+F65+F72</f>
        <v>16676932884</v>
      </c>
      <c r="G76" s="35">
        <f>+G60+G65+G72</f>
        <v>14256718851</v>
      </c>
    </row>
    <row r="77" spans="1:9" ht="5.25" customHeight="1" x14ac:dyDescent="0.2">
      <c r="A77" s="25"/>
      <c r="B77" s="14"/>
      <c r="C77" s="14"/>
      <c r="D77" s="15"/>
      <c r="E77" s="15"/>
      <c r="F77" s="41"/>
      <c r="G77" s="38"/>
    </row>
    <row r="78" spans="1:9" ht="27.75" customHeight="1" x14ac:dyDescent="0.2">
      <c r="A78" s="25"/>
      <c r="B78" s="14"/>
      <c r="C78" s="14"/>
      <c r="D78" s="15"/>
      <c r="E78" s="16" t="s">
        <v>119</v>
      </c>
      <c r="F78" s="29">
        <f>+F57+F76</f>
        <v>43709332729</v>
      </c>
      <c r="G78" s="30">
        <f>+G57+G76</f>
        <v>43010528067</v>
      </c>
    </row>
    <row r="79" spans="1:9" ht="4.5" customHeight="1" x14ac:dyDescent="0.2">
      <c r="A79" s="25"/>
      <c r="B79" s="14"/>
      <c r="C79" s="14"/>
      <c r="D79" s="15"/>
      <c r="E79" s="11"/>
      <c r="F79" s="26"/>
      <c r="G79" s="42"/>
    </row>
    <row r="80" spans="1:9" ht="13.5" thickBot="1" x14ac:dyDescent="0.25">
      <c r="A80" s="43"/>
      <c r="B80" s="44"/>
      <c r="C80" s="44"/>
      <c r="D80" s="45"/>
      <c r="E80" s="46"/>
      <c r="F80" s="47"/>
      <c r="G80" s="48"/>
    </row>
    <row r="82" spans="1:7" x14ac:dyDescent="0.2">
      <c r="A82" s="49"/>
      <c r="B82" s="50"/>
      <c r="C82" s="50"/>
    </row>
    <row r="83" spans="1:7" x14ac:dyDescent="0.2">
      <c r="A83" s="575" t="s">
        <v>120</v>
      </c>
      <c r="B83" s="575"/>
      <c r="C83" s="575"/>
      <c r="D83" s="575"/>
      <c r="E83" s="575"/>
      <c r="F83" s="575"/>
      <c r="G83" s="575"/>
    </row>
    <row r="84" spans="1:7" ht="15" customHeight="1" x14ac:dyDescent="0.2">
      <c r="A84" s="575"/>
      <c r="B84" s="575"/>
      <c r="C84" s="575"/>
      <c r="D84" s="575"/>
      <c r="E84" s="575"/>
      <c r="F84" s="575"/>
      <c r="G84" s="575"/>
    </row>
    <row r="85" spans="1:7" ht="15" x14ac:dyDescent="0.25">
      <c r="A85" s="575" t="s">
        <v>121</v>
      </c>
      <c r="B85" s="575"/>
      <c r="C85" s="575"/>
      <c r="D85" s="575"/>
      <c r="E85" s="575"/>
      <c r="F85" s="575"/>
      <c r="G85" s="575"/>
    </row>
  </sheetData>
  <mergeCells count="6">
    <mergeCell ref="A85:G85"/>
    <mergeCell ref="A1:G1"/>
    <mergeCell ref="A2:G2"/>
    <mergeCell ref="A3:G3"/>
    <mergeCell ref="A4:G4"/>
    <mergeCell ref="A83:G84"/>
  </mergeCells>
  <printOptions horizontalCentered="1"/>
  <pageMargins left="0.31496062992125984" right="0.31496062992125984" top="0" bottom="0" header="0.31496062992125984" footer="0.31496062992125984"/>
  <pageSetup scale="53"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75"/>
  <sheetViews>
    <sheetView topLeftCell="A48" workbookViewId="0">
      <selection activeCell="J73" sqref="J73"/>
    </sheetView>
  </sheetViews>
  <sheetFormatPr baseColWidth="10" defaultColWidth="9.140625" defaultRowHeight="12.75" x14ac:dyDescent="0.2"/>
  <cols>
    <col min="1" max="1" width="3.7109375" style="127" customWidth="1"/>
    <col min="2" max="2" width="3" style="127" customWidth="1"/>
    <col min="3" max="3" width="83.7109375" style="127" customWidth="1"/>
    <col min="4" max="4" width="20.140625" style="127" hidden="1" customWidth="1"/>
    <col min="5" max="5" width="15.42578125" style="129" bestFit="1" customWidth="1"/>
    <col min="6" max="6" width="15.42578125" style="127" bestFit="1" customWidth="1"/>
    <col min="7" max="7" width="1.42578125" style="127" customWidth="1"/>
    <col min="8" max="8" width="9.140625" style="128"/>
    <col min="9" max="9" width="19.85546875" style="158" customWidth="1"/>
    <col min="10" max="16384" width="9.140625" style="127"/>
  </cols>
  <sheetData>
    <row r="1" spans="1:19" s="152" customFormat="1" ht="4.5" hidden="1" customHeight="1" x14ac:dyDescent="0.2">
      <c r="A1" s="156"/>
      <c r="B1" s="155"/>
      <c r="C1" s="155"/>
      <c r="E1" s="149"/>
      <c r="F1" s="155"/>
      <c r="G1" s="154"/>
      <c r="H1" s="153"/>
      <c r="I1" s="550"/>
    </row>
    <row r="2" spans="1:19" ht="6" hidden="1" customHeight="1" x14ac:dyDescent="0.2">
      <c r="A2" s="151"/>
      <c r="B2" s="148"/>
      <c r="C2" s="148"/>
      <c r="D2" s="150"/>
      <c r="E2" s="149"/>
      <c r="F2" s="148"/>
      <c r="G2" s="147"/>
    </row>
    <row r="3" spans="1:19" ht="18" customHeight="1" x14ac:dyDescent="0.3">
      <c r="A3" s="576" t="s">
        <v>0</v>
      </c>
      <c r="B3" s="607"/>
      <c r="C3" s="607"/>
      <c r="D3" s="607"/>
      <c r="E3" s="607"/>
      <c r="F3" s="607"/>
      <c r="G3" s="608"/>
    </row>
    <row r="4" spans="1:19" ht="18" customHeight="1" x14ac:dyDescent="0.25">
      <c r="A4" s="579" t="s">
        <v>244</v>
      </c>
      <c r="B4" s="580"/>
      <c r="C4" s="580"/>
      <c r="D4" s="580"/>
      <c r="E4" s="580"/>
      <c r="F4" s="580"/>
      <c r="G4" s="581"/>
    </row>
    <row r="5" spans="1:19" ht="18" customHeight="1" x14ac:dyDescent="0.25">
      <c r="A5" s="579" t="s">
        <v>554</v>
      </c>
      <c r="B5" s="580"/>
      <c r="C5" s="580"/>
      <c r="D5" s="580"/>
      <c r="E5" s="580"/>
      <c r="F5" s="580"/>
      <c r="G5" s="581"/>
    </row>
    <row r="6" spans="1:19" ht="22.5" customHeight="1" x14ac:dyDescent="0.2">
      <c r="A6" s="609" t="s">
        <v>243</v>
      </c>
      <c r="B6" s="610"/>
      <c r="C6" s="610"/>
      <c r="D6" s="610"/>
      <c r="E6" s="610"/>
      <c r="F6" s="610"/>
      <c r="G6" s="611"/>
    </row>
    <row r="7" spans="1:19" ht="16.5" thickBot="1" x14ac:dyDescent="0.3">
      <c r="A7" s="612"/>
      <c r="B7" s="613"/>
      <c r="C7" s="613"/>
      <c r="D7" s="613"/>
      <c r="E7" s="613"/>
      <c r="F7" s="613"/>
      <c r="G7" s="614"/>
    </row>
    <row r="8" spans="1:19" x14ac:dyDescent="0.2">
      <c r="A8" s="139"/>
      <c r="B8" s="137"/>
      <c r="C8" s="137"/>
      <c r="D8" s="137"/>
      <c r="E8" s="146">
        <v>2017</v>
      </c>
      <c r="F8" s="145">
        <v>2016</v>
      </c>
      <c r="G8" s="135"/>
    </row>
    <row r="9" spans="1:19" x14ac:dyDescent="0.2">
      <c r="A9" s="138" t="s">
        <v>242</v>
      </c>
      <c r="B9" s="137"/>
      <c r="C9" s="137"/>
      <c r="D9" s="144" t="s">
        <v>241</v>
      </c>
      <c r="E9" s="143"/>
      <c r="F9" s="143"/>
      <c r="G9" s="135"/>
    </row>
    <row r="10" spans="1:19" ht="13.5" thickBot="1" x14ac:dyDescent="0.25">
      <c r="A10" s="138" t="s">
        <v>240</v>
      </c>
      <c r="B10" s="137"/>
      <c r="C10" s="140"/>
      <c r="D10" s="137" t="s">
        <v>239</v>
      </c>
      <c r="E10" s="136">
        <f>SUM(E11:E18)</f>
        <v>5513235338</v>
      </c>
      <c r="F10" s="136">
        <f>SUM(F11:F18)</f>
        <v>4712510624</v>
      </c>
      <c r="G10" s="135"/>
      <c r="I10" s="136"/>
      <c r="P10" s="533"/>
      <c r="Q10" s="534"/>
      <c r="R10" s="535">
        <v>42979</v>
      </c>
      <c r="S10" s="535">
        <v>42614</v>
      </c>
    </row>
    <row r="11" spans="1:19" x14ac:dyDescent="0.2">
      <c r="A11" s="139"/>
      <c r="B11" s="142" t="s">
        <v>238</v>
      </c>
      <c r="C11" s="140"/>
      <c r="D11" s="137" t="s">
        <v>237</v>
      </c>
      <c r="E11" s="497">
        <v>2188391706</v>
      </c>
      <c r="F11" s="497">
        <v>1916032706</v>
      </c>
      <c r="G11" s="135"/>
      <c r="I11" s="497"/>
      <c r="P11" s="536"/>
      <c r="Q11" s="534"/>
      <c r="R11" s="537"/>
      <c r="S11" s="537"/>
    </row>
    <row r="12" spans="1:19" ht="14.25" customHeight="1" x14ac:dyDescent="0.2">
      <c r="A12" s="139"/>
      <c r="B12" s="142" t="s">
        <v>236</v>
      </c>
      <c r="C12" s="140"/>
      <c r="D12" s="137"/>
      <c r="E12" s="497">
        <v>0</v>
      </c>
      <c r="F12" s="497">
        <v>0</v>
      </c>
      <c r="G12" s="135"/>
      <c r="I12" s="497"/>
      <c r="P12" s="538"/>
      <c r="Q12" s="539" t="s">
        <v>579</v>
      </c>
      <c r="R12" s="540">
        <v>30376021531</v>
      </c>
      <c r="S12" s="541">
        <v>25878938959</v>
      </c>
    </row>
    <row r="13" spans="1:19" x14ac:dyDescent="0.2">
      <c r="A13" s="139"/>
      <c r="B13" s="142" t="s">
        <v>235</v>
      </c>
      <c r="C13" s="140"/>
      <c r="D13" s="137"/>
      <c r="E13" s="497">
        <v>0</v>
      </c>
      <c r="F13" s="497">
        <v>0</v>
      </c>
      <c r="G13" s="135"/>
      <c r="I13" s="497"/>
      <c r="P13" s="602"/>
      <c r="Q13" s="603"/>
      <c r="S13" s="539"/>
    </row>
    <row r="14" spans="1:19" ht="13.5" thickBot="1" x14ac:dyDescent="0.25">
      <c r="A14" s="139"/>
      <c r="B14" s="142" t="s">
        <v>234</v>
      </c>
      <c r="C14" s="140"/>
      <c r="D14" s="137"/>
      <c r="E14" s="497">
        <v>1267605038</v>
      </c>
      <c r="F14" s="497">
        <v>1311396387</v>
      </c>
      <c r="G14" s="135"/>
      <c r="I14" s="497"/>
      <c r="P14" s="602"/>
      <c r="Q14" s="603"/>
      <c r="R14" s="543">
        <v>8012974422</v>
      </c>
      <c r="S14" s="542">
        <v>7141875857</v>
      </c>
    </row>
    <row r="15" spans="1:19" ht="12.75" customHeight="1" x14ac:dyDescent="0.2">
      <c r="A15" s="139"/>
      <c r="B15" s="142" t="s">
        <v>233</v>
      </c>
      <c r="C15" s="140"/>
      <c r="D15" s="137"/>
      <c r="E15" s="497">
        <v>72230553</v>
      </c>
      <c r="F15" s="497">
        <v>18589003</v>
      </c>
      <c r="G15" s="135"/>
      <c r="I15" s="497"/>
      <c r="P15" s="604"/>
      <c r="Q15" s="605" t="s">
        <v>579</v>
      </c>
      <c r="R15" s="600">
        <v>38388995953</v>
      </c>
      <c r="S15" s="600">
        <v>33020814816</v>
      </c>
    </row>
    <row r="16" spans="1:19" x14ac:dyDescent="0.2">
      <c r="A16" s="139"/>
      <c r="B16" s="142" t="s">
        <v>232</v>
      </c>
      <c r="C16" s="140"/>
      <c r="D16" s="137"/>
      <c r="E16" s="497">
        <v>1978926873</v>
      </c>
      <c r="F16" s="497">
        <v>1458945471</v>
      </c>
      <c r="G16" s="135"/>
      <c r="I16" s="497"/>
      <c r="P16" s="604"/>
      <c r="Q16" s="605"/>
      <c r="R16" s="601"/>
      <c r="S16" s="601"/>
    </row>
    <row r="17" spans="1:9" x14ac:dyDescent="0.2">
      <c r="A17" s="139"/>
      <c r="B17" s="142" t="s">
        <v>231</v>
      </c>
      <c r="C17" s="140"/>
      <c r="D17" s="137"/>
      <c r="E17" s="497">
        <v>4658759</v>
      </c>
      <c r="F17" s="497">
        <v>4865924</v>
      </c>
      <c r="G17" s="135"/>
      <c r="I17" s="497"/>
    </row>
    <row r="18" spans="1:9" ht="38.25" customHeight="1" x14ac:dyDescent="0.2">
      <c r="A18" s="139"/>
      <c r="B18" s="615" t="s">
        <v>230</v>
      </c>
      <c r="C18" s="615"/>
      <c r="D18" s="137"/>
      <c r="E18" s="497">
        <v>1422409</v>
      </c>
      <c r="F18" s="497">
        <v>2681133</v>
      </c>
      <c r="G18" s="135"/>
      <c r="I18" s="497"/>
    </row>
    <row r="19" spans="1:9" x14ac:dyDescent="0.2">
      <c r="A19" s="138" t="s">
        <v>229</v>
      </c>
      <c r="B19" s="141"/>
      <c r="C19" s="140"/>
      <c r="D19" s="137"/>
      <c r="E19" s="136">
        <f>SUM(E20:E21)</f>
        <v>38388995953</v>
      </c>
      <c r="F19" s="136">
        <f>SUM(F20:F21)</f>
        <v>33020814816</v>
      </c>
      <c r="G19" s="135"/>
      <c r="I19" s="136"/>
    </row>
    <row r="20" spans="1:9" x14ac:dyDescent="0.2">
      <c r="A20" s="139"/>
      <c r="B20" s="142" t="s">
        <v>228</v>
      </c>
      <c r="C20" s="140"/>
      <c r="D20" s="137"/>
      <c r="E20" s="497">
        <v>30376021531</v>
      </c>
      <c r="F20" s="497">
        <v>25878938959</v>
      </c>
      <c r="G20" s="135"/>
      <c r="I20" s="497"/>
    </row>
    <row r="21" spans="1:9" x14ac:dyDescent="0.2">
      <c r="A21" s="139"/>
      <c r="B21" s="142" t="s">
        <v>227</v>
      </c>
      <c r="C21" s="140"/>
      <c r="D21" s="137"/>
      <c r="E21" s="497">
        <v>8012974422</v>
      </c>
      <c r="F21" s="497">
        <v>7141875857</v>
      </c>
      <c r="G21" s="135"/>
      <c r="I21" s="497"/>
    </row>
    <row r="22" spans="1:9" x14ac:dyDescent="0.2">
      <c r="A22" s="138" t="s">
        <v>226</v>
      </c>
      <c r="B22" s="141"/>
      <c r="C22" s="140"/>
      <c r="D22" s="137"/>
      <c r="E22" s="136">
        <f>SUM(E23:E27)</f>
        <v>32077326</v>
      </c>
      <c r="F22" s="136">
        <v>3914242</v>
      </c>
      <c r="G22" s="135"/>
      <c r="I22" s="136"/>
    </row>
    <row r="23" spans="1:9" x14ac:dyDescent="0.2">
      <c r="A23" s="139"/>
      <c r="B23" s="137" t="s">
        <v>225</v>
      </c>
      <c r="C23" s="140"/>
      <c r="D23" s="137"/>
      <c r="E23" s="497">
        <v>0</v>
      </c>
      <c r="F23" s="497">
        <v>0</v>
      </c>
      <c r="G23" s="135"/>
      <c r="I23" s="497"/>
    </row>
    <row r="24" spans="1:9" x14ac:dyDescent="0.2">
      <c r="A24" s="139"/>
      <c r="B24" s="137" t="s">
        <v>224</v>
      </c>
      <c r="C24" s="140"/>
      <c r="D24" s="137"/>
      <c r="E24" s="497">
        <v>0</v>
      </c>
      <c r="F24" s="497">
        <v>0</v>
      </c>
      <c r="G24" s="135"/>
      <c r="I24" s="497"/>
    </row>
    <row r="25" spans="1:9" x14ac:dyDescent="0.2">
      <c r="A25" s="139"/>
      <c r="B25" s="137" t="s">
        <v>223</v>
      </c>
      <c r="C25" s="140"/>
      <c r="D25" s="137"/>
      <c r="E25" s="497">
        <v>0</v>
      </c>
      <c r="F25" s="497">
        <v>0</v>
      </c>
      <c r="G25" s="135"/>
      <c r="I25" s="497"/>
    </row>
    <row r="26" spans="1:9" x14ac:dyDescent="0.2">
      <c r="A26" s="139"/>
      <c r="B26" s="137" t="s">
        <v>222</v>
      </c>
      <c r="C26" s="140"/>
      <c r="D26" s="137"/>
      <c r="E26" s="497">
        <v>0</v>
      </c>
      <c r="F26" s="497">
        <v>0</v>
      </c>
      <c r="G26" s="135"/>
      <c r="I26" s="497"/>
    </row>
    <row r="27" spans="1:9" x14ac:dyDescent="0.2">
      <c r="A27" s="139"/>
      <c r="B27" s="137" t="s">
        <v>221</v>
      </c>
      <c r="C27" s="140"/>
      <c r="D27" s="137"/>
      <c r="E27" s="497">
        <v>32077326</v>
      </c>
      <c r="F27" s="497">
        <v>3914242</v>
      </c>
      <c r="G27" s="135"/>
      <c r="I27" s="497"/>
    </row>
    <row r="28" spans="1:9" ht="6.75" customHeight="1" x14ac:dyDescent="0.2">
      <c r="A28" s="139"/>
      <c r="B28" s="137"/>
      <c r="C28" s="140"/>
      <c r="D28" s="137"/>
      <c r="E28" s="136"/>
      <c r="F28" s="136"/>
      <c r="G28" s="135"/>
      <c r="I28" s="136"/>
    </row>
    <row r="29" spans="1:9" x14ac:dyDescent="0.2">
      <c r="A29" s="138" t="s">
        <v>220</v>
      </c>
      <c r="B29" s="137"/>
      <c r="C29" s="140"/>
      <c r="D29" s="137"/>
      <c r="E29" s="526">
        <f>+E10+E19+E22</f>
        <v>43934308617</v>
      </c>
      <c r="F29" s="526">
        <f>+F10+F19+F22</f>
        <v>37737239682</v>
      </c>
      <c r="G29" s="135"/>
      <c r="I29" s="136"/>
    </row>
    <row r="30" spans="1:9" ht="6" customHeight="1" x14ac:dyDescent="0.2">
      <c r="A30" s="139"/>
      <c r="B30" s="137"/>
      <c r="C30" s="140"/>
      <c r="D30" s="137"/>
      <c r="E30" s="136"/>
      <c r="F30" s="136"/>
      <c r="G30" s="135"/>
      <c r="I30" s="136"/>
    </row>
    <row r="31" spans="1:9" x14ac:dyDescent="0.2">
      <c r="A31" s="138" t="s">
        <v>219</v>
      </c>
      <c r="B31" s="137"/>
      <c r="C31" s="140"/>
      <c r="D31" s="137"/>
      <c r="E31" s="136"/>
      <c r="F31" s="136"/>
      <c r="G31" s="135"/>
      <c r="I31" s="136"/>
    </row>
    <row r="32" spans="1:9" x14ac:dyDescent="0.2">
      <c r="A32" s="138" t="s">
        <v>218</v>
      </c>
      <c r="B32" s="137"/>
      <c r="C32" s="140"/>
      <c r="D32" s="137"/>
      <c r="E32" s="136">
        <f>SUM(E33:E35)</f>
        <v>7704913424</v>
      </c>
      <c r="F32" s="136">
        <f>SUM(F33:F35)</f>
        <v>7376814208</v>
      </c>
      <c r="G32" s="135"/>
      <c r="I32" s="136"/>
    </row>
    <row r="33" spans="1:9" x14ac:dyDescent="0.2">
      <c r="A33" s="139"/>
      <c r="B33" s="137" t="s">
        <v>217</v>
      </c>
      <c r="C33" s="140"/>
      <c r="D33" s="137"/>
      <c r="E33" s="497">
        <v>6106600254</v>
      </c>
      <c r="F33" s="497">
        <v>5783118907</v>
      </c>
      <c r="G33" s="135"/>
      <c r="I33" s="497"/>
    </row>
    <row r="34" spans="1:9" x14ac:dyDescent="0.2">
      <c r="A34" s="139"/>
      <c r="B34" s="137" t="s">
        <v>216</v>
      </c>
      <c r="C34" s="140"/>
      <c r="D34" s="137"/>
      <c r="E34" s="497">
        <v>405673900</v>
      </c>
      <c r="F34" s="497">
        <v>418174467</v>
      </c>
      <c r="G34" s="135"/>
      <c r="I34" s="497"/>
    </row>
    <row r="35" spans="1:9" x14ac:dyDescent="0.2">
      <c r="A35" s="139"/>
      <c r="B35" s="137" t="s">
        <v>215</v>
      </c>
      <c r="C35" s="140"/>
      <c r="D35" s="137"/>
      <c r="E35" s="497">
        <v>1192639270</v>
      </c>
      <c r="F35" s="497">
        <v>1175520834</v>
      </c>
      <c r="G35" s="135"/>
      <c r="I35" s="497"/>
    </row>
    <row r="36" spans="1:9" x14ac:dyDescent="0.2">
      <c r="A36" s="138" t="s">
        <v>214</v>
      </c>
      <c r="B36" s="137"/>
      <c r="C36" s="137"/>
      <c r="D36" s="137"/>
      <c r="E36" s="136">
        <f>SUM(E37:E45)</f>
        <v>25365846025</v>
      </c>
      <c r="F36" s="136">
        <f>SUM(F37:F45)</f>
        <v>22121207444</v>
      </c>
      <c r="G36" s="135"/>
      <c r="I36" s="136"/>
    </row>
    <row r="37" spans="1:9" x14ac:dyDescent="0.2">
      <c r="A37" s="139"/>
      <c r="B37" s="137" t="s">
        <v>213</v>
      </c>
      <c r="C37" s="137"/>
      <c r="D37" s="137"/>
      <c r="E37" s="497">
        <v>24280076062</v>
      </c>
      <c r="F37" s="497">
        <v>21218379690</v>
      </c>
      <c r="G37" s="135"/>
      <c r="I37" s="497"/>
    </row>
    <row r="38" spans="1:9" x14ac:dyDescent="0.2">
      <c r="A38" s="139"/>
      <c r="B38" s="137" t="s">
        <v>212</v>
      </c>
      <c r="C38" s="137"/>
      <c r="D38" s="137"/>
      <c r="E38" s="497">
        <v>28454379</v>
      </c>
      <c r="F38" s="497">
        <v>24144426</v>
      </c>
      <c r="G38" s="135"/>
      <c r="I38" s="497"/>
    </row>
    <row r="39" spans="1:9" x14ac:dyDescent="0.2">
      <c r="A39" s="139"/>
      <c r="B39" s="137" t="s">
        <v>211</v>
      </c>
      <c r="C39" s="137"/>
      <c r="D39" s="137"/>
      <c r="E39" s="497">
        <v>395445028</v>
      </c>
      <c r="F39" s="497">
        <v>362233400</v>
      </c>
      <c r="G39" s="135"/>
      <c r="I39" s="497"/>
    </row>
    <row r="40" spans="1:9" x14ac:dyDescent="0.2">
      <c r="A40" s="139"/>
      <c r="B40" s="137" t="s">
        <v>210</v>
      </c>
      <c r="C40" s="137"/>
      <c r="D40" s="137"/>
      <c r="E40" s="497">
        <v>661870556</v>
      </c>
      <c r="F40" s="497">
        <v>516449928</v>
      </c>
      <c r="G40" s="135"/>
      <c r="I40" s="497"/>
    </row>
    <row r="41" spans="1:9" x14ac:dyDescent="0.2">
      <c r="A41" s="139"/>
      <c r="B41" s="137" t="s">
        <v>209</v>
      </c>
      <c r="C41" s="137"/>
      <c r="D41" s="137"/>
      <c r="E41" s="497">
        <v>0</v>
      </c>
      <c r="F41" s="497">
        <v>0</v>
      </c>
      <c r="G41" s="135"/>
      <c r="I41" s="497"/>
    </row>
    <row r="42" spans="1:9" x14ac:dyDescent="0.2">
      <c r="A42" s="139"/>
      <c r="B42" s="137" t="s">
        <v>208</v>
      </c>
      <c r="C42" s="137"/>
      <c r="D42" s="137"/>
      <c r="E42" s="497">
        <v>0</v>
      </c>
      <c r="F42" s="497">
        <v>0</v>
      </c>
      <c r="G42" s="135"/>
      <c r="I42" s="497"/>
    </row>
    <row r="43" spans="1:9" x14ac:dyDescent="0.2">
      <c r="A43" s="139"/>
      <c r="B43" s="137" t="s">
        <v>207</v>
      </c>
      <c r="C43" s="137"/>
      <c r="D43" s="137"/>
      <c r="E43" s="497">
        <v>0</v>
      </c>
      <c r="F43" s="497">
        <v>0</v>
      </c>
      <c r="G43" s="135"/>
      <c r="I43" s="497"/>
    </row>
    <row r="44" spans="1:9" x14ac:dyDescent="0.2">
      <c r="A44" s="139"/>
      <c r="B44" s="137" t="s">
        <v>206</v>
      </c>
      <c r="C44" s="137"/>
      <c r="D44" s="137"/>
      <c r="E44" s="497">
        <v>0</v>
      </c>
      <c r="F44" s="497">
        <v>0</v>
      </c>
      <c r="G44" s="135"/>
      <c r="I44" s="497"/>
    </row>
    <row r="45" spans="1:9" x14ac:dyDescent="0.2">
      <c r="A45" s="139"/>
      <c r="B45" s="137" t="s">
        <v>205</v>
      </c>
      <c r="C45" s="137"/>
      <c r="D45" s="137"/>
      <c r="E45" s="497">
        <v>0</v>
      </c>
      <c r="F45" s="497">
        <v>0</v>
      </c>
      <c r="G45" s="135"/>
      <c r="I45" s="497"/>
    </row>
    <row r="46" spans="1:9" x14ac:dyDescent="0.2">
      <c r="A46" s="138" t="s">
        <v>204</v>
      </c>
      <c r="B46" s="137"/>
      <c r="C46" s="137"/>
      <c r="D46" s="137"/>
      <c r="E46" s="136">
        <f>SUM(E47:E49)</f>
        <v>5932150100</v>
      </c>
      <c r="F46" s="136">
        <f>SUM(F47:F49)</f>
        <v>4980495039</v>
      </c>
      <c r="G46" s="135"/>
      <c r="I46" s="136"/>
    </row>
    <row r="47" spans="1:9" x14ac:dyDescent="0.2">
      <c r="A47" s="138"/>
      <c r="B47" s="137" t="s">
        <v>203</v>
      </c>
      <c r="C47" s="137"/>
      <c r="D47" s="137"/>
      <c r="E47" s="497">
        <v>3639029429</v>
      </c>
      <c r="F47" s="497">
        <v>2930714283</v>
      </c>
      <c r="G47" s="135"/>
      <c r="I47" s="497"/>
    </row>
    <row r="48" spans="1:9" x14ac:dyDescent="0.2">
      <c r="A48" s="138"/>
      <c r="B48" s="137" t="s">
        <v>135</v>
      </c>
      <c r="C48" s="137"/>
      <c r="D48" s="137"/>
      <c r="E48" s="497">
        <v>1742016514</v>
      </c>
      <c r="F48" s="497">
        <v>1532706094</v>
      </c>
      <c r="G48" s="135"/>
      <c r="I48" s="497"/>
    </row>
    <row r="49" spans="1:9" x14ac:dyDescent="0.2">
      <c r="A49" s="138"/>
      <c r="B49" s="137" t="s">
        <v>202</v>
      </c>
      <c r="C49" s="137"/>
      <c r="D49" s="137"/>
      <c r="E49" s="497">
        <v>551104157</v>
      </c>
      <c r="F49" s="497">
        <v>517074662</v>
      </c>
      <c r="G49" s="135"/>
      <c r="I49" s="497"/>
    </row>
    <row r="50" spans="1:9" x14ac:dyDescent="0.2">
      <c r="A50" s="138" t="s">
        <v>201</v>
      </c>
      <c r="B50" s="137"/>
      <c r="C50" s="137"/>
      <c r="D50" s="137"/>
      <c r="E50" s="136">
        <f>SUM(E51:E55)</f>
        <v>1522793681</v>
      </c>
      <c r="F50" s="136">
        <f>SUM(F51:F55)</f>
        <v>915008987</v>
      </c>
      <c r="G50" s="135"/>
      <c r="I50" s="136"/>
    </row>
    <row r="51" spans="1:9" x14ac:dyDescent="0.2">
      <c r="A51" s="138"/>
      <c r="B51" s="137" t="s">
        <v>200</v>
      </c>
      <c r="C51" s="137"/>
      <c r="D51" s="137"/>
      <c r="E51" s="497">
        <v>1336991006</v>
      </c>
      <c r="F51" s="497">
        <v>687080865</v>
      </c>
      <c r="G51" s="135"/>
      <c r="I51" s="497"/>
    </row>
    <row r="52" spans="1:9" x14ac:dyDescent="0.2">
      <c r="A52" s="138"/>
      <c r="B52" s="137" t="s">
        <v>199</v>
      </c>
      <c r="C52" s="137"/>
      <c r="D52" s="137"/>
      <c r="E52" s="497">
        <v>1305000</v>
      </c>
      <c r="F52" s="497">
        <v>26326804</v>
      </c>
      <c r="G52" s="135"/>
      <c r="I52" s="497"/>
    </row>
    <row r="53" spans="1:9" x14ac:dyDescent="0.2">
      <c r="A53" s="138"/>
      <c r="B53" s="137" t="s">
        <v>198</v>
      </c>
      <c r="C53" s="137"/>
      <c r="D53" s="137"/>
      <c r="E53" s="497">
        <v>19956236</v>
      </c>
      <c r="F53" s="497">
        <v>320876</v>
      </c>
      <c r="G53" s="135"/>
      <c r="I53" s="497"/>
    </row>
    <row r="54" spans="1:9" x14ac:dyDescent="0.2">
      <c r="A54" s="138"/>
      <c r="B54" s="137" t="s">
        <v>197</v>
      </c>
      <c r="C54" s="137"/>
      <c r="D54" s="137"/>
      <c r="E54" s="497">
        <v>5920513</v>
      </c>
      <c r="F54" s="497">
        <v>44431080</v>
      </c>
      <c r="G54" s="135"/>
      <c r="I54" s="497"/>
    </row>
    <row r="55" spans="1:9" x14ac:dyDescent="0.2">
      <c r="A55" s="138"/>
      <c r="B55" s="137" t="s">
        <v>196</v>
      </c>
      <c r="C55" s="137"/>
      <c r="D55" s="137"/>
      <c r="E55" s="497">
        <v>158620926</v>
      </c>
      <c r="F55" s="497">
        <v>156849362</v>
      </c>
      <c r="G55" s="135"/>
      <c r="I55" s="497"/>
    </row>
    <row r="56" spans="1:9" x14ac:dyDescent="0.2">
      <c r="A56" s="138" t="s">
        <v>195</v>
      </c>
      <c r="B56" s="137"/>
      <c r="C56" s="137"/>
      <c r="D56" s="137"/>
      <c r="E56" s="136">
        <f>SUM(E57:E62)</f>
        <v>487309830</v>
      </c>
      <c r="F56" s="136">
        <f>SUM(F57:F62)</f>
        <v>312535811</v>
      </c>
      <c r="G56" s="135"/>
      <c r="I56" s="136"/>
    </row>
    <row r="57" spans="1:9" x14ac:dyDescent="0.2">
      <c r="A57" s="138"/>
      <c r="B57" s="137" t="s">
        <v>194</v>
      </c>
      <c r="C57" s="137"/>
      <c r="D57" s="137"/>
      <c r="E57" s="497">
        <v>479985899</v>
      </c>
      <c r="F57" s="497">
        <v>312535811</v>
      </c>
      <c r="G57" s="135"/>
      <c r="I57" s="497"/>
    </row>
    <row r="58" spans="1:9" x14ac:dyDescent="0.2">
      <c r="A58" s="138"/>
      <c r="B58" s="137" t="s">
        <v>193</v>
      </c>
      <c r="C58" s="137"/>
      <c r="D58" s="137"/>
      <c r="E58" s="497">
        <v>0</v>
      </c>
      <c r="F58" s="497">
        <v>0</v>
      </c>
      <c r="G58" s="135"/>
      <c r="I58" s="497"/>
    </row>
    <row r="59" spans="1:9" x14ac:dyDescent="0.2">
      <c r="A59" s="138"/>
      <c r="B59" s="137" t="s">
        <v>192</v>
      </c>
      <c r="C59" s="137"/>
      <c r="D59" s="137"/>
      <c r="E59" s="497">
        <v>0</v>
      </c>
      <c r="F59" s="497">
        <v>0</v>
      </c>
      <c r="G59" s="135"/>
      <c r="I59" s="497"/>
    </row>
    <row r="60" spans="1:9" x14ac:dyDescent="0.2">
      <c r="A60" s="138"/>
      <c r="B60" s="137" t="s">
        <v>191</v>
      </c>
      <c r="C60" s="137"/>
      <c r="D60" s="137"/>
      <c r="E60" s="497">
        <v>0</v>
      </c>
      <c r="F60" s="497">
        <v>0</v>
      </c>
      <c r="G60" s="135"/>
      <c r="I60" s="497"/>
    </row>
    <row r="61" spans="1:9" x14ac:dyDescent="0.2">
      <c r="A61" s="138"/>
      <c r="B61" s="137" t="s">
        <v>190</v>
      </c>
      <c r="C61" s="137"/>
      <c r="D61" s="137"/>
      <c r="E61" s="497">
        <v>0</v>
      </c>
      <c r="F61" s="497">
        <v>0</v>
      </c>
      <c r="G61" s="135"/>
      <c r="I61" s="497"/>
    </row>
    <row r="62" spans="1:9" x14ac:dyDescent="0.2">
      <c r="A62" s="138"/>
      <c r="B62" s="137" t="s">
        <v>189</v>
      </c>
      <c r="C62" s="137"/>
      <c r="D62" s="137"/>
      <c r="E62" s="497">
        <v>7323931</v>
      </c>
      <c r="F62" s="497">
        <v>0</v>
      </c>
      <c r="G62" s="135"/>
      <c r="I62" s="497"/>
    </row>
    <row r="63" spans="1:9" x14ac:dyDescent="0.2">
      <c r="A63" s="138" t="s">
        <v>188</v>
      </c>
      <c r="B63" s="137"/>
      <c r="C63" s="137"/>
      <c r="D63" s="137"/>
      <c r="E63" s="136">
        <f>+E64</f>
        <v>0</v>
      </c>
      <c r="F63" s="136">
        <v>0</v>
      </c>
      <c r="G63" s="135"/>
      <c r="I63" s="136"/>
    </row>
    <row r="64" spans="1:9" x14ac:dyDescent="0.2">
      <c r="A64" s="138"/>
      <c r="B64" s="137" t="s">
        <v>187</v>
      </c>
      <c r="C64" s="137"/>
      <c r="D64" s="137"/>
      <c r="E64" s="497">
        <v>0</v>
      </c>
      <c r="F64" s="497">
        <v>0</v>
      </c>
      <c r="G64" s="135"/>
      <c r="I64" s="497"/>
    </row>
    <row r="65" spans="1:9" ht="7.5" customHeight="1" x14ac:dyDescent="0.2">
      <c r="A65" s="138"/>
      <c r="B65" s="137"/>
      <c r="C65" s="137"/>
      <c r="D65" s="137"/>
      <c r="E65" s="136"/>
      <c r="F65" s="136"/>
      <c r="G65" s="135"/>
      <c r="I65" s="136"/>
    </row>
    <row r="66" spans="1:9" x14ac:dyDescent="0.2">
      <c r="A66" s="138" t="s">
        <v>186</v>
      </c>
      <c r="B66" s="137"/>
      <c r="C66" s="137"/>
      <c r="D66" s="137"/>
      <c r="E66" s="526">
        <f>+E32+E36+E46+E50+E56+E63</f>
        <v>41013013060</v>
      </c>
      <c r="F66" s="526">
        <f>+F32+F36+F46+F50+F56+F63</f>
        <v>35706061489</v>
      </c>
      <c r="G66" s="135"/>
      <c r="I66" s="526"/>
    </row>
    <row r="67" spans="1:9" ht="4.5" customHeight="1" x14ac:dyDescent="0.2">
      <c r="A67" s="139"/>
      <c r="B67" s="137"/>
      <c r="C67" s="137"/>
      <c r="D67" s="137"/>
      <c r="E67" s="136"/>
      <c r="F67" s="136"/>
      <c r="G67" s="135"/>
      <c r="I67" s="136"/>
    </row>
    <row r="68" spans="1:9" x14ac:dyDescent="0.2">
      <c r="A68" s="138" t="s">
        <v>185</v>
      </c>
      <c r="B68" s="137"/>
      <c r="C68" s="137"/>
      <c r="D68" s="137"/>
      <c r="E68" s="136">
        <f>+E29-E66</f>
        <v>2921295557</v>
      </c>
      <c r="F68" s="136">
        <f>+F29-F66</f>
        <v>2031178193</v>
      </c>
      <c r="G68" s="135"/>
      <c r="I68" s="136"/>
    </row>
    <row r="69" spans="1:9" ht="5.25" customHeight="1" thickBot="1" x14ac:dyDescent="0.25">
      <c r="A69" s="134"/>
      <c r="B69" s="133"/>
      <c r="C69" s="133"/>
      <c r="D69" s="133"/>
      <c r="E69" s="132"/>
      <c r="F69" s="131"/>
      <c r="G69" s="130"/>
    </row>
    <row r="72" spans="1:9" x14ac:dyDescent="0.2">
      <c r="E72" s="127"/>
      <c r="G72" s="129"/>
    </row>
    <row r="73" spans="1:9" x14ac:dyDescent="0.2">
      <c r="E73" s="127"/>
    </row>
    <row r="74" spans="1:9" x14ac:dyDescent="0.2">
      <c r="A74" s="606" t="s">
        <v>120</v>
      </c>
      <c r="B74" s="606"/>
      <c r="C74" s="606"/>
      <c r="D74" s="606"/>
      <c r="E74" s="606"/>
      <c r="F74" s="606"/>
      <c r="G74" s="606"/>
    </row>
    <row r="75" spans="1:9" x14ac:dyDescent="0.2">
      <c r="A75" s="606" t="s">
        <v>121</v>
      </c>
      <c r="B75" s="606"/>
      <c r="C75" s="606"/>
      <c r="D75" s="606"/>
      <c r="E75" s="606"/>
      <c r="F75" s="606"/>
      <c r="G75" s="606"/>
    </row>
  </sheetData>
  <mergeCells count="14">
    <mergeCell ref="A74:G74"/>
    <mergeCell ref="A75:G75"/>
    <mergeCell ref="A3:G3"/>
    <mergeCell ref="A4:G4"/>
    <mergeCell ref="A5:G5"/>
    <mergeCell ref="A6:G6"/>
    <mergeCell ref="A7:G7"/>
    <mergeCell ref="B18:C18"/>
    <mergeCell ref="S15:S16"/>
    <mergeCell ref="P13:P14"/>
    <mergeCell ref="Q13:Q14"/>
    <mergeCell ref="P15:P16"/>
    <mergeCell ref="Q15:Q16"/>
    <mergeCell ref="R15:R16"/>
  </mergeCells>
  <printOptions horizontalCentered="1"/>
  <pageMargins left="0.11811023622047245" right="0.11811023622047245" top="0" bottom="0" header="0.31496062992125984" footer="0.31496062992125984"/>
  <pageSetup scale="80"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49"/>
  <sheetViews>
    <sheetView topLeftCell="A22" workbookViewId="0">
      <selection activeCell="A58" sqref="A58"/>
    </sheetView>
  </sheetViews>
  <sheetFormatPr baseColWidth="10" defaultColWidth="9.140625" defaultRowHeight="12.75" x14ac:dyDescent="0.2"/>
  <cols>
    <col min="1" max="1" width="76.42578125" customWidth="1"/>
    <col min="2" max="2" width="2" hidden="1" customWidth="1"/>
    <col min="3" max="3" width="19" customWidth="1"/>
    <col min="4" max="4" width="13.85546875" bestFit="1" customWidth="1"/>
    <col min="5" max="5" width="14.28515625" style="52" bestFit="1" customWidth="1"/>
    <col min="6" max="6" width="14.85546875" style="52" bestFit="1" customWidth="1"/>
    <col min="7" max="7" width="14.5703125" bestFit="1" customWidth="1"/>
  </cols>
  <sheetData>
    <row r="1" spans="1:7" s="120" customFormat="1" ht="13.5" hidden="1" thickBot="1" x14ac:dyDescent="0.25">
      <c r="A1" s="126" t="s">
        <v>176</v>
      </c>
      <c r="B1" s="121" t="s">
        <v>177</v>
      </c>
      <c r="C1" s="121" t="s">
        <v>183</v>
      </c>
      <c r="D1" s="121" t="s">
        <v>184</v>
      </c>
      <c r="E1" s="209" t="s">
        <v>184</v>
      </c>
      <c r="F1" s="209" t="s">
        <v>182</v>
      </c>
      <c r="G1" s="125" t="s">
        <v>181</v>
      </c>
    </row>
    <row r="2" spans="1:7" ht="13.5" hidden="1" thickBot="1" x14ac:dyDescent="0.25">
      <c r="A2" s="119"/>
      <c r="B2" s="114"/>
      <c r="C2" s="114"/>
      <c r="D2" s="114"/>
      <c r="E2" s="208"/>
      <c r="F2" s="208"/>
      <c r="G2" s="118"/>
    </row>
    <row r="3" spans="1:7" ht="18.75" x14ac:dyDescent="0.3">
      <c r="A3" s="576" t="s">
        <v>0</v>
      </c>
      <c r="B3" s="607"/>
      <c r="C3" s="607"/>
      <c r="D3" s="607"/>
      <c r="E3" s="607"/>
      <c r="F3" s="607"/>
      <c r="G3" s="608"/>
    </row>
    <row r="4" spans="1:7" ht="15.75" x14ac:dyDescent="0.25">
      <c r="A4" s="579" t="s">
        <v>264</v>
      </c>
      <c r="B4" s="580"/>
      <c r="C4" s="580"/>
      <c r="D4" s="580"/>
      <c r="E4" s="580"/>
      <c r="F4" s="580"/>
      <c r="G4" s="581"/>
    </row>
    <row r="5" spans="1:7" ht="15.75" x14ac:dyDescent="0.2">
      <c r="A5" s="609" t="s">
        <v>555</v>
      </c>
      <c r="B5" s="610"/>
      <c r="C5" s="610"/>
      <c r="D5" s="610"/>
      <c r="E5" s="610"/>
      <c r="F5" s="610"/>
      <c r="G5" s="611"/>
    </row>
    <row r="6" spans="1:7" ht="15.75" x14ac:dyDescent="0.2">
      <c r="A6" s="609" t="s">
        <v>243</v>
      </c>
      <c r="B6" s="610"/>
      <c r="C6" s="610"/>
      <c r="D6" s="610"/>
      <c r="E6" s="610"/>
      <c r="F6" s="610"/>
      <c r="G6" s="611"/>
    </row>
    <row r="7" spans="1:7" ht="15.75" thickBot="1" x14ac:dyDescent="0.3">
      <c r="A7" s="617"/>
      <c r="B7" s="618"/>
      <c r="C7" s="618"/>
      <c r="D7" s="618"/>
      <c r="E7" s="618"/>
      <c r="F7" s="618"/>
      <c r="G7" s="619"/>
    </row>
    <row r="8" spans="1:7" ht="77.25" thickBot="1" x14ac:dyDescent="0.25">
      <c r="A8" s="207" t="s">
        <v>263</v>
      </c>
      <c r="B8" s="206"/>
      <c r="C8" s="205" t="s">
        <v>262</v>
      </c>
      <c r="D8" s="205" t="s">
        <v>261</v>
      </c>
      <c r="E8" s="205" t="s">
        <v>260</v>
      </c>
      <c r="F8" s="205" t="s">
        <v>259</v>
      </c>
      <c r="G8" s="204" t="s">
        <v>258</v>
      </c>
    </row>
    <row r="9" spans="1:7" ht="13.5" thickBot="1" x14ac:dyDescent="0.25">
      <c r="A9" s="544"/>
      <c r="B9" s="203"/>
      <c r="C9" s="202"/>
      <c r="D9" s="201"/>
      <c r="E9" s="545"/>
      <c r="F9" s="201"/>
      <c r="G9" s="201"/>
    </row>
    <row r="10" spans="1:7" x14ac:dyDescent="0.2">
      <c r="A10" s="200"/>
      <c r="B10" s="181"/>
      <c r="C10" s="198"/>
      <c r="D10" s="199"/>
      <c r="E10" s="198"/>
      <c r="F10" s="197"/>
      <c r="G10" s="196"/>
    </row>
    <row r="11" spans="1:7" x14ac:dyDescent="0.2">
      <c r="A11" s="193" t="s">
        <v>127</v>
      </c>
      <c r="B11" s="192"/>
      <c r="C11" s="166"/>
      <c r="D11" s="166">
        <v>0</v>
      </c>
      <c r="E11" s="166"/>
      <c r="F11" s="167"/>
      <c r="G11" s="171">
        <v>0</v>
      </c>
    </row>
    <row r="12" spans="1:7" x14ac:dyDescent="0.2">
      <c r="A12" s="195"/>
      <c r="B12" s="194"/>
      <c r="C12" s="166"/>
      <c r="D12" s="166"/>
      <c r="E12" s="174"/>
      <c r="F12" s="167"/>
      <c r="G12" s="166"/>
    </row>
    <row r="13" spans="1:7" x14ac:dyDescent="0.2">
      <c r="A13" s="169"/>
      <c r="B13" s="168"/>
      <c r="C13" s="166"/>
      <c r="D13" s="166"/>
      <c r="E13" s="166"/>
      <c r="F13" s="167"/>
      <c r="G13" s="166"/>
    </row>
    <row r="14" spans="1:7" x14ac:dyDescent="0.2">
      <c r="A14" s="193" t="s">
        <v>257</v>
      </c>
      <c r="B14" s="192"/>
      <c r="C14" s="166"/>
      <c r="D14" s="166"/>
      <c r="E14" s="166"/>
      <c r="F14" s="167"/>
      <c r="G14" s="171"/>
    </row>
    <row r="15" spans="1:7" x14ac:dyDescent="0.2">
      <c r="A15" s="169" t="s">
        <v>135</v>
      </c>
      <c r="B15" s="168" t="s">
        <v>256</v>
      </c>
      <c r="C15" s="174">
        <v>0</v>
      </c>
      <c r="D15" s="174"/>
      <c r="E15" s="166"/>
      <c r="F15" s="167"/>
      <c r="G15" s="171">
        <v>0</v>
      </c>
    </row>
    <row r="16" spans="1:7" x14ac:dyDescent="0.2">
      <c r="A16" s="169" t="s">
        <v>134</v>
      </c>
      <c r="B16" s="168" t="s">
        <v>255</v>
      </c>
      <c r="C16" s="174">
        <v>0</v>
      </c>
      <c r="D16" s="174"/>
      <c r="E16" s="166"/>
      <c r="F16" s="167"/>
      <c r="G16" s="171">
        <v>0</v>
      </c>
    </row>
    <row r="17" spans="1:7" x14ac:dyDescent="0.2">
      <c r="A17" s="169" t="s">
        <v>247</v>
      </c>
      <c r="B17" s="168"/>
      <c r="C17" s="174"/>
      <c r="D17" s="174"/>
      <c r="E17" s="166"/>
      <c r="F17" s="167">
        <v>0</v>
      </c>
      <c r="G17" s="171">
        <v>0</v>
      </c>
    </row>
    <row r="18" spans="1:7" x14ac:dyDescent="0.2">
      <c r="A18" s="169"/>
      <c r="B18" s="168"/>
      <c r="C18" s="166"/>
      <c r="D18" s="166"/>
      <c r="E18" s="166"/>
      <c r="F18" s="167"/>
      <c r="G18" s="166"/>
    </row>
    <row r="19" spans="1:7" x14ac:dyDescent="0.2">
      <c r="A19" s="182" t="s">
        <v>254</v>
      </c>
      <c r="B19" s="181"/>
      <c r="C19" s="166"/>
      <c r="D19" s="166"/>
      <c r="E19" s="166"/>
      <c r="F19" s="167"/>
      <c r="G19" s="171"/>
    </row>
    <row r="20" spans="1:7" x14ac:dyDescent="0.2">
      <c r="A20" s="175" t="s">
        <v>185</v>
      </c>
      <c r="B20" s="187" t="s">
        <v>253</v>
      </c>
      <c r="C20" s="166"/>
      <c r="D20" s="191"/>
      <c r="E20" s="178">
        <v>-1067565204</v>
      </c>
      <c r="F20" s="189"/>
      <c r="G20" s="171">
        <f>SUM(C20:F20)</f>
        <v>-1067565204</v>
      </c>
    </row>
    <row r="21" spans="1:7" x14ac:dyDescent="0.2">
      <c r="A21" s="175" t="s">
        <v>130</v>
      </c>
      <c r="B21" s="187" t="s">
        <v>252</v>
      </c>
      <c r="C21" s="166"/>
      <c r="D21" s="499">
        <v>6053348881</v>
      </c>
      <c r="E21" s="190"/>
      <c r="F21" s="189"/>
      <c r="G21" s="171">
        <f>SUM(C21:F21)</f>
        <v>6053348881</v>
      </c>
    </row>
    <row r="22" spans="1:7" x14ac:dyDescent="0.2">
      <c r="A22" s="175" t="s">
        <v>129</v>
      </c>
      <c r="B22" s="187" t="s">
        <v>251</v>
      </c>
      <c r="C22" s="166"/>
      <c r="D22" s="179"/>
      <c r="E22" s="188"/>
      <c r="F22" s="498">
        <v>9270935174</v>
      </c>
      <c r="G22" s="171">
        <f>SUM(C22:F22)</f>
        <v>9270935174</v>
      </c>
    </row>
    <row r="23" spans="1:7" x14ac:dyDescent="0.2">
      <c r="A23" s="175" t="s">
        <v>128</v>
      </c>
      <c r="B23" s="187" t="s">
        <v>250</v>
      </c>
      <c r="C23" s="166"/>
      <c r="D23" s="174">
        <v>0</v>
      </c>
      <c r="E23" s="174"/>
      <c r="F23" s="167"/>
      <c r="G23" s="171">
        <f>SUM(C23:F23)</f>
        <v>0</v>
      </c>
    </row>
    <row r="24" spans="1:7" x14ac:dyDescent="0.2">
      <c r="A24" s="186"/>
      <c r="B24" s="185"/>
      <c r="C24" s="171"/>
      <c r="D24" s="174"/>
      <c r="E24" s="174"/>
      <c r="F24" s="167"/>
      <c r="G24" s="166"/>
    </row>
    <row r="25" spans="1:7" x14ac:dyDescent="0.2">
      <c r="A25" s="169"/>
      <c r="B25" s="168"/>
      <c r="C25" s="166"/>
      <c r="D25" s="166"/>
      <c r="E25" s="166"/>
      <c r="F25" s="167"/>
      <c r="G25" s="166"/>
    </row>
    <row r="26" spans="1:7" x14ac:dyDescent="0.2">
      <c r="A26" s="184" t="s">
        <v>249</v>
      </c>
      <c r="B26" s="183"/>
      <c r="C26" s="163">
        <v>0</v>
      </c>
      <c r="D26" s="163">
        <f>+D11+D21+D23</f>
        <v>6053348881</v>
      </c>
      <c r="E26" s="163">
        <f>+E20</f>
        <v>-1067565204</v>
      </c>
      <c r="F26" s="163">
        <f>+F17+F22</f>
        <v>9270935174</v>
      </c>
      <c r="G26" s="163">
        <f>SUM(C26:F26)</f>
        <v>14256718851</v>
      </c>
    </row>
    <row r="27" spans="1:7" x14ac:dyDescent="0.2">
      <c r="A27" s="169"/>
      <c r="B27" s="168"/>
      <c r="C27" s="166"/>
      <c r="D27" s="174"/>
      <c r="E27" s="174"/>
      <c r="F27" s="167"/>
      <c r="G27" s="166"/>
    </row>
    <row r="28" spans="1:7" x14ac:dyDescent="0.2">
      <c r="A28" s="169"/>
      <c r="B28" s="168"/>
      <c r="C28" s="166"/>
      <c r="D28" s="174"/>
      <c r="E28" s="174"/>
      <c r="F28" s="167"/>
      <c r="G28" s="166"/>
    </row>
    <row r="29" spans="1:7" x14ac:dyDescent="0.2">
      <c r="A29" s="182" t="s">
        <v>248</v>
      </c>
      <c r="B29" s="181"/>
      <c r="C29" s="166"/>
      <c r="D29" s="174"/>
      <c r="E29" s="174"/>
      <c r="F29" s="167"/>
      <c r="G29" s="171"/>
    </row>
    <row r="30" spans="1:7" x14ac:dyDescent="0.2">
      <c r="A30" s="175" t="s">
        <v>135</v>
      </c>
      <c r="B30" s="168"/>
      <c r="C30" s="174">
        <v>0</v>
      </c>
      <c r="D30" s="174"/>
      <c r="E30" s="166"/>
      <c r="F30" s="167"/>
      <c r="G30" s="171">
        <f>SUM(C30:F30)</f>
        <v>0</v>
      </c>
    </row>
    <row r="31" spans="1:7" x14ac:dyDescent="0.2">
      <c r="A31" s="175" t="s">
        <v>134</v>
      </c>
      <c r="B31" s="168"/>
      <c r="C31" s="498">
        <v>5605800</v>
      </c>
      <c r="D31" s="174"/>
      <c r="E31" s="166"/>
      <c r="F31" s="167"/>
      <c r="G31" s="171">
        <f>SUM(C31:F31)</f>
        <v>5605800</v>
      </c>
    </row>
    <row r="32" spans="1:7" x14ac:dyDescent="0.2">
      <c r="A32" s="175" t="s">
        <v>247</v>
      </c>
      <c r="B32" s="168"/>
      <c r="C32" s="174"/>
      <c r="D32" s="174"/>
      <c r="E32" s="166"/>
      <c r="F32" s="167">
        <v>0</v>
      </c>
      <c r="G32" s="171">
        <f>SUM(C32:F32)</f>
        <v>0</v>
      </c>
    </row>
    <row r="33" spans="1:7" x14ac:dyDescent="0.2">
      <c r="A33" s="170"/>
      <c r="B33" s="168"/>
      <c r="C33" s="166"/>
      <c r="D33" s="166"/>
      <c r="E33" s="166"/>
      <c r="F33" s="167"/>
      <c r="G33" s="166"/>
    </row>
    <row r="34" spans="1:7" x14ac:dyDescent="0.2">
      <c r="A34" s="170"/>
      <c r="B34" s="168"/>
      <c r="C34" s="166"/>
      <c r="D34" s="166"/>
      <c r="E34" s="166"/>
      <c r="F34" s="167"/>
      <c r="G34" s="171"/>
    </row>
    <row r="35" spans="1:7" x14ac:dyDescent="0.2">
      <c r="A35" s="180" t="s">
        <v>246</v>
      </c>
      <c r="B35" s="168"/>
      <c r="C35" s="166"/>
      <c r="D35" s="174"/>
      <c r="E35" s="174"/>
      <c r="F35" s="167"/>
      <c r="G35" s="166"/>
    </row>
    <row r="36" spans="1:7" x14ac:dyDescent="0.2">
      <c r="A36" s="175" t="s">
        <v>185</v>
      </c>
      <c r="B36" s="168"/>
      <c r="C36" s="166"/>
      <c r="D36" s="179"/>
      <c r="E36" s="177">
        <v>2921295557</v>
      </c>
      <c r="F36" s="167"/>
      <c r="G36" s="171">
        <f>SUM(C36:F36)</f>
        <v>2921295557</v>
      </c>
    </row>
    <row r="37" spans="1:7" x14ac:dyDescent="0.2">
      <c r="A37" s="175" t="s">
        <v>130</v>
      </c>
      <c r="B37" s="168"/>
      <c r="C37" s="166"/>
      <c r="D37" s="498">
        <v>-1574252528</v>
      </c>
      <c r="E37" s="173">
        <v>1067565204</v>
      </c>
      <c r="F37" s="167"/>
      <c r="G37" s="171">
        <f>SUM(C37:F37)</f>
        <v>-506687324</v>
      </c>
    </row>
    <row r="38" spans="1:7" x14ac:dyDescent="0.2">
      <c r="A38" s="175" t="s">
        <v>129</v>
      </c>
      <c r="B38" s="168"/>
      <c r="C38" s="166"/>
      <c r="D38" s="174"/>
      <c r="E38" s="174"/>
      <c r="F38" s="167">
        <v>0</v>
      </c>
      <c r="G38" s="171">
        <f>SUM(C38:F38)</f>
        <v>0</v>
      </c>
    </row>
    <row r="39" spans="1:7" x14ac:dyDescent="0.2">
      <c r="A39" s="175" t="s">
        <v>128</v>
      </c>
      <c r="B39" s="168"/>
      <c r="C39" s="171"/>
      <c r="D39" s="174"/>
      <c r="E39" s="173"/>
      <c r="F39" s="172">
        <v>0</v>
      </c>
      <c r="G39" s="171">
        <f>SUM(C39:F39)</f>
        <v>0</v>
      </c>
    </row>
    <row r="40" spans="1:7" x14ac:dyDescent="0.2">
      <c r="A40" s="170"/>
      <c r="B40" s="168"/>
      <c r="C40" s="166"/>
      <c r="D40" s="166"/>
      <c r="E40" s="166"/>
      <c r="F40" s="167"/>
      <c r="G40" s="166"/>
    </row>
    <row r="41" spans="1:7" x14ac:dyDescent="0.2">
      <c r="A41" s="169"/>
      <c r="B41" s="168"/>
      <c r="C41" s="166"/>
      <c r="D41" s="166"/>
      <c r="E41" s="166"/>
      <c r="F41" s="167"/>
      <c r="G41" s="166"/>
    </row>
    <row r="42" spans="1:7" x14ac:dyDescent="0.2">
      <c r="A42" s="165" t="s">
        <v>245</v>
      </c>
      <c r="B42" s="164"/>
      <c r="C42" s="163">
        <f>SUM(C26:C41)</f>
        <v>5605800</v>
      </c>
      <c r="D42" s="163">
        <f>SUM(D26:D41)</f>
        <v>4479096353</v>
      </c>
      <c r="E42" s="163">
        <f>SUM(E26:E41)</f>
        <v>2921295557</v>
      </c>
      <c r="F42" s="163">
        <f>SUM(F26:F41)</f>
        <v>9270935174</v>
      </c>
      <c r="G42" s="163">
        <f>SUM(C42:F42)</f>
        <v>16676932884</v>
      </c>
    </row>
    <row r="43" spans="1:7" ht="15.75" thickBot="1" x14ac:dyDescent="0.3">
      <c r="A43" s="162"/>
      <c r="B43" s="161"/>
      <c r="C43" s="159"/>
      <c r="D43" s="159"/>
      <c r="E43" s="159"/>
      <c r="F43" s="160"/>
      <c r="G43" s="159"/>
    </row>
    <row r="46" spans="1:7" x14ac:dyDescent="0.2">
      <c r="C46" s="127"/>
      <c r="D46" s="157"/>
      <c r="E46" s="127"/>
      <c r="F46" s="127"/>
      <c r="G46" s="158"/>
    </row>
    <row r="47" spans="1:7" x14ac:dyDescent="0.2">
      <c r="C47" s="127"/>
      <c r="D47" s="157"/>
      <c r="E47" s="127"/>
      <c r="F47" s="127"/>
      <c r="G47" s="127"/>
    </row>
    <row r="48" spans="1:7" ht="15" x14ac:dyDescent="0.25">
      <c r="A48" s="616" t="s">
        <v>120</v>
      </c>
      <c r="B48" s="616"/>
      <c r="C48" s="616"/>
      <c r="D48" s="616"/>
      <c r="E48" s="616"/>
      <c r="F48" s="616"/>
      <c r="G48" s="616"/>
    </row>
    <row r="49" spans="1:7" ht="15" x14ac:dyDescent="0.25">
      <c r="A49" s="616" t="s">
        <v>121</v>
      </c>
      <c r="B49" s="616"/>
      <c r="C49" s="616"/>
      <c r="D49" s="616"/>
      <c r="E49" s="616"/>
      <c r="F49" s="616"/>
      <c r="G49" s="616"/>
    </row>
  </sheetData>
  <mergeCells count="7">
    <mergeCell ref="A49:G49"/>
    <mergeCell ref="A3:G3"/>
    <mergeCell ref="A4:G4"/>
    <mergeCell ref="A5:G5"/>
    <mergeCell ref="A6:G6"/>
    <mergeCell ref="A7:G7"/>
    <mergeCell ref="A48:G48"/>
  </mergeCells>
  <printOptions horizontalCentered="1"/>
  <pageMargins left="0.70866141732283472" right="0.70866141732283472" top="0.74803149606299213" bottom="0.74803149606299213" header="0.31496062992125984" footer="0.31496062992125984"/>
  <pageSetup scale="75"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75"/>
  <sheetViews>
    <sheetView topLeftCell="A46" workbookViewId="0">
      <selection activeCell="B85" sqref="B85"/>
    </sheetView>
  </sheetViews>
  <sheetFormatPr baseColWidth="10" defaultColWidth="9.140625" defaultRowHeight="12.75" x14ac:dyDescent="0.2"/>
  <cols>
    <col min="1" max="1" width="3.7109375" style="127" customWidth="1"/>
    <col min="2" max="2" width="72.7109375" style="127" customWidth="1"/>
    <col min="3" max="3" width="18.28515625" style="127" hidden="1" customWidth="1"/>
    <col min="4" max="4" width="19.85546875" style="127" customWidth="1"/>
    <col min="5" max="5" width="14.5703125" style="129" customWidth="1"/>
    <col min="6" max="6" width="3.140625" style="127" customWidth="1"/>
    <col min="7" max="7" width="12.28515625" style="127" bestFit="1" customWidth="1"/>
    <col min="8" max="8" width="15.85546875" style="127" bestFit="1" customWidth="1"/>
    <col min="9" max="9" width="9.140625" style="127"/>
    <col min="10" max="10" width="11.140625" style="127" bestFit="1" customWidth="1"/>
    <col min="11" max="16384" width="9.140625" style="127"/>
  </cols>
  <sheetData>
    <row r="1" spans="1:7" s="152" customFormat="1" ht="7.5" hidden="1" customHeight="1" x14ac:dyDescent="0.2">
      <c r="A1" s="156" t="s">
        <v>176</v>
      </c>
      <c r="B1" s="155" t="s">
        <v>177</v>
      </c>
      <c r="C1" s="155" t="s">
        <v>184</v>
      </c>
      <c r="D1" s="155" t="s">
        <v>183</v>
      </c>
      <c r="E1" s="244"/>
      <c r="F1" s="155" t="s">
        <v>178</v>
      </c>
    </row>
    <row r="2" spans="1:7" ht="13.5" hidden="1" thickBot="1" x14ac:dyDescent="0.25">
      <c r="A2" s="151"/>
      <c r="B2" s="148"/>
      <c r="C2" s="148"/>
      <c r="D2" s="148"/>
      <c r="F2" s="148"/>
    </row>
    <row r="3" spans="1:7" ht="20.25" customHeight="1" x14ac:dyDescent="0.3">
      <c r="A3" s="576" t="s">
        <v>0</v>
      </c>
      <c r="B3" s="607"/>
      <c r="C3" s="607"/>
      <c r="D3" s="607"/>
      <c r="E3" s="607"/>
      <c r="F3" s="608"/>
    </row>
    <row r="4" spans="1:7" ht="15.75" x14ac:dyDescent="0.25">
      <c r="A4" s="579" t="s">
        <v>330</v>
      </c>
      <c r="B4" s="580"/>
      <c r="C4" s="580"/>
      <c r="D4" s="580"/>
      <c r="E4" s="580"/>
      <c r="F4" s="581"/>
    </row>
    <row r="5" spans="1:7" ht="15.75" x14ac:dyDescent="0.25">
      <c r="A5" s="579" t="s">
        <v>554</v>
      </c>
      <c r="B5" s="580"/>
      <c r="C5" s="580"/>
      <c r="D5" s="580"/>
      <c r="E5" s="580"/>
      <c r="F5" s="581"/>
    </row>
    <row r="6" spans="1:7" ht="18.75" customHeight="1" thickBot="1" x14ac:dyDescent="0.25">
      <c r="A6" s="582" t="s">
        <v>183</v>
      </c>
      <c r="B6" s="583"/>
      <c r="C6" s="583"/>
      <c r="D6" s="583"/>
      <c r="E6" s="583"/>
      <c r="F6" s="584"/>
    </row>
    <row r="7" spans="1:7" ht="13.5" thickBot="1" x14ac:dyDescent="0.25">
      <c r="A7" s="620"/>
      <c r="B7" s="621"/>
      <c r="C7" s="621"/>
      <c r="D7" s="621"/>
      <c r="E7" s="621"/>
      <c r="F7" s="622"/>
    </row>
    <row r="8" spans="1:7" ht="6.75" customHeight="1" x14ac:dyDescent="0.2">
      <c r="A8" s="218"/>
      <c r="B8" s="217"/>
      <c r="C8" s="217"/>
      <c r="D8" s="217"/>
      <c r="E8" s="243"/>
      <c r="F8" s="214"/>
    </row>
    <row r="9" spans="1:7" x14ac:dyDescent="0.2">
      <c r="A9" s="218"/>
      <c r="B9" s="217"/>
      <c r="C9" s="217"/>
      <c r="D9" s="242" t="s">
        <v>329</v>
      </c>
      <c r="E9" s="241" t="s">
        <v>328</v>
      </c>
      <c r="F9" s="214"/>
    </row>
    <row r="10" spans="1:7" ht="5.25" customHeight="1" x14ac:dyDescent="0.2">
      <c r="A10" s="218"/>
      <c r="B10" s="217"/>
      <c r="C10" s="217"/>
      <c r="D10" s="240"/>
      <c r="E10" s="239"/>
      <c r="F10" s="214"/>
    </row>
    <row r="11" spans="1:7" x14ac:dyDescent="0.2">
      <c r="A11" s="232" t="s">
        <v>173</v>
      </c>
      <c r="B11" s="220"/>
      <c r="C11" s="216" t="s">
        <v>299</v>
      </c>
      <c r="D11" s="221">
        <f>+D12+D21</f>
        <v>1121438042</v>
      </c>
      <c r="E11" s="221">
        <f>+E12+E21</f>
        <v>2186004447</v>
      </c>
      <c r="F11" s="214"/>
    </row>
    <row r="12" spans="1:7" x14ac:dyDescent="0.2">
      <c r="A12" s="230" t="s">
        <v>5</v>
      </c>
      <c r="B12" s="235"/>
      <c r="C12" s="234"/>
      <c r="D12" s="229">
        <f>SUM(D13:D19)</f>
        <v>145520497</v>
      </c>
      <c r="E12" s="229">
        <f>SUM(E13:E19)</f>
        <v>560356374</v>
      </c>
      <c r="F12" s="238"/>
    </row>
    <row r="13" spans="1:7" x14ac:dyDescent="0.2">
      <c r="A13" s="218"/>
      <c r="B13" s="217" t="s">
        <v>327</v>
      </c>
      <c r="C13" s="217" t="s">
        <v>326</v>
      </c>
      <c r="D13" s="226" t="s">
        <v>559</v>
      </c>
      <c r="E13" s="226">
        <v>0</v>
      </c>
      <c r="F13" s="214"/>
      <c r="G13" s="237"/>
    </row>
    <row r="14" spans="1:7" x14ac:dyDescent="0.2">
      <c r="A14" s="218"/>
      <c r="B14" s="217" t="s">
        <v>325</v>
      </c>
      <c r="C14" s="217" t="s">
        <v>324</v>
      </c>
      <c r="D14" s="226">
        <v>145520497</v>
      </c>
      <c r="E14" s="226">
        <v>0</v>
      </c>
      <c r="F14" s="214"/>
    </row>
    <row r="15" spans="1:7" x14ac:dyDescent="0.2">
      <c r="A15" s="218"/>
      <c r="B15" s="217" t="s">
        <v>323</v>
      </c>
      <c r="C15" s="217" t="s">
        <v>322</v>
      </c>
      <c r="D15" s="226">
        <v>0</v>
      </c>
      <c r="E15" s="226">
        <v>559663539</v>
      </c>
      <c r="F15" s="214"/>
    </row>
    <row r="16" spans="1:7" x14ac:dyDescent="0.2">
      <c r="A16" s="218"/>
      <c r="B16" s="217" t="s">
        <v>321</v>
      </c>
      <c r="C16" s="217" t="s">
        <v>320</v>
      </c>
      <c r="D16" s="226">
        <v>0</v>
      </c>
      <c r="E16" s="226">
        <v>0</v>
      </c>
      <c r="F16" s="214"/>
    </row>
    <row r="17" spans="1:7" x14ac:dyDescent="0.2">
      <c r="A17" s="218"/>
      <c r="B17" s="217" t="s">
        <v>164</v>
      </c>
      <c r="C17" s="217" t="s">
        <v>319</v>
      </c>
      <c r="D17" s="226">
        <v>0</v>
      </c>
      <c r="E17" s="226">
        <v>0</v>
      </c>
      <c r="F17" s="214"/>
    </row>
    <row r="18" spans="1:7" x14ac:dyDescent="0.2">
      <c r="A18" s="218"/>
      <c r="B18" s="217" t="s">
        <v>318</v>
      </c>
      <c r="C18" s="236" t="s">
        <v>317</v>
      </c>
      <c r="D18" s="226">
        <v>0</v>
      </c>
      <c r="E18" s="226">
        <v>0</v>
      </c>
      <c r="F18" s="214"/>
    </row>
    <row r="19" spans="1:7" x14ac:dyDescent="0.2">
      <c r="A19" s="218"/>
      <c r="B19" s="217" t="s">
        <v>316</v>
      </c>
      <c r="C19" s="217" t="s">
        <v>315</v>
      </c>
      <c r="D19" s="226">
        <v>0</v>
      </c>
      <c r="E19" s="226">
        <v>692835</v>
      </c>
      <c r="F19" s="214"/>
    </row>
    <row r="20" spans="1:7" ht="4.5" customHeight="1" x14ac:dyDescent="0.2">
      <c r="A20" s="218"/>
      <c r="B20" s="217"/>
      <c r="C20" s="217"/>
      <c r="D20" s="219"/>
      <c r="E20" s="219"/>
      <c r="F20" s="214"/>
    </row>
    <row r="21" spans="1:7" x14ac:dyDescent="0.2">
      <c r="A21" s="230" t="s">
        <v>83</v>
      </c>
      <c r="B21" s="235"/>
      <c r="C21" s="234"/>
      <c r="D21" s="229">
        <f>SUM(D22:D30)</f>
        <v>975917545</v>
      </c>
      <c r="E21" s="229">
        <f>SUM(E22:E30)</f>
        <v>1625648073</v>
      </c>
      <c r="F21" s="214"/>
    </row>
    <row r="22" spans="1:7" x14ac:dyDescent="0.2">
      <c r="A22" s="218"/>
      <c r="B22" s="217" t="s">
        <v>314</v>
      </c>
      <c r="C22" s="217"/>
      <c r="D22" s="226">
        <v>0</v>
      </c>
      <c r="E22" s="226">
        <v>31079861</v>
      </c>
      <c r="F22" s="214"/>
    </row>
    <row r="23" spans="1:7" x14ac:dyDescent="0.2">
      <c r="A23" s="218"/>
      <c r="B23" s="217" t="s">
        <v>155</v>
      </c>
      <c r="C23" s="217" t="s">
        <v>313</v>
      </c>
      <c r="D23" s="226">
        <v>0</v>
      </c>
      <c r="E23" s="226">
        <v>0</v>
      </c>
      <c r="F23" s="214"/>
    </row>
    <row r="24" spans="1:7" x14ac:dyDescent="0.2">
      <c r="A24" s="218"/>
      <c r="B24" s="217" t="s">
        <v>312</v>
      </c>
      <c r="C24" s="217" t="s">
        <v>311</v>
      </c>
      <c r="D24" s="226">
        <v>0</v>
      </c>
      <c r="E24" s="226">
        <v>1177775827</v>
      </c>
      <c r="F24" s="214"/>
    </row>
    <row r="25" spans="1:7" x14ac:dyDescent="0.2">
      <c r="A25" s="218"/>
      <c r="B25" s="217" t="s">
        <v>310</v>
      </c>
      <c r="C25" s="217" t="s">
        <v>309</v>
      </c>
      <c r="D25" s="226">
        <v>0</v>
      </c>
      <c r="E25" s="226">
        <v>388028254</v>
      </c>
      <c r="F25" s="214"/>
    </row>
    <row r="26" spans="1:7" x14ac:dyDescent="0.2">
      <c r="A26" s="218"/>
      <c r="B26" s="217" t="s">
        <v>308</v>
      </c>
      <c r="C26" s="217" t="s">
        <v>307</v>
      </c>
      <c r="D26" s="226">
        <v>0</v>
      </c>
      <c r="E26" s="226">
        <v>28764131</v>
      </c>
      <c r="F26" s="214"/>
    </row>
    <row r="27" spans="1:7" x14ac:dyDescent="0.2">
      <c r="A27" s="218"/>
      <c r="B27" s="233" t="s">
        <v>306</v>
      </c>
      <c r="C27" s="233" t="s">
        <v>305</v>
      </c>
      <c r="D27" s="226">
        <v>975206545</v>
      </c>
      <c r="E27" s="226">
        <v>0</v>
      </c>
      <c r="F27" s="214"/>
    </row>
    <row r="28" spans="1:7" x14ac:dyDescent="0.2">
      <c r="A28" s="218"/>
      <c r="B28" s="217" t="s">
        <v>145</v>
      </c>
      <c r="C28" s="217" t="s">
        <v>304</v>
      </c>
      <c r="D28" s="226">
        <v>0</v>
      </c>
      <c r="E28" s="226">
        <v>0</v>
      </c>
      <c r="F28" s="214"/>
    </row>
    <row r="29" spans="1:7" x14ac:dyDescent="0.2">
      <c r="A29" s="218"/>
      <c r="B29" s="217" t="s">
        <v>303</v>
      </c>
      <c r="C29" s="217" t="s">
        <v>302</v>
      </c>
      <c r="D29" s="226">
        <v>0</v>
      </c>
      <c r="E29" s="226">
        <v>0</v>
      </c>
      <c r="F29" s="214"/>
    </row>
    <row r="30" spans="1:7" x14ac:dyDescent="0.2">
      <c r="A30" s="218"/>
      <c r="B30" s="217" t="s">
        <v>301</v>
      </c>
      <c r="C30" s="217" t="s">
        <v>300</v>
      </c>
      <c r="D30" s="226">
        <v>711000</v>
      </c>
      <c r="E30" s="226">
        <v>0</v>
      </c>
      <c r="F30" s="214"/>
      <c r="G30" s="128"/>
    </row>
    <row r="31" spans="1:7" ht="6" customHeight="1" x14ac:dyDescent="0.2">
      <c r="A31" s="218"/>
      <c r="B31" s="220"/>
      <c r="C31" s="217"/>
      <c r="D31" s="219"/>
      <c r="E31" s="219"/>
      <c r="F31" s="214"/>
    </row>
    <row r="32" spans="1:7" x14ac:dyDescent="0.2">
      <c r="A32" s="232" t="s">
        <v>172</v>
      </c>
      <c r="B32" s="220"/>
      <c r="C32" s="231" t="s">
        <v>299</v>
      </c>
      <c r="D32" s="221">
        <f>+D33+D43</f>
        <v>478122998</v>
      </c>
      <c r="E32" s="221">
        <f>+E33+E43</f>
        <v>2199532368</v>
      </c>
      <c r="F32" s="214"/>
    </row>
    <row r="33" spans="1:10" x14ac:dyDescent="0.2">
      <c r="A33" s="230" t="s">
        <v>6</v>
      </c>
      <c r="B33" s="220"/>
      <c r="C33" s="217"/>
      <c r="D33" s="229">
        <f>SUM(D34:D41)</f>
        <v>184726126</v>
      </c>
      <c r="E33" s="229">
        <f>SUM(E34:E41)</f>
        <v>2199532368</v>
      </c>
      <c r="F33" s="214"/>
    </row>
    <row r="34" spans="1:10" x14ac:dyDescent="0.2">
      <c r="A34" s="227"/>
      <c r="B34" s="217" t="s">
        <v>298</v>
      </c>
      <c r="C34" s="217" t="s">
        <v>297</v>
      </c>
      <c r="D34" s="226">
        <v>0</v>
      </c>
      <c r="E34" s="226">
        <v>491647249</v>
      </c>
      <c r="F34" s="214"/>
      <c r="H34" s="36"/>
    </row>
    <row r="35" spans="1:10" x14ac:dyDescent="0.2">
      <c r="A35" s="227"/>
      <c r="B35" s="217" t="s">
        <v>296</v>
      </c>
      <c r="C35" s="217" t="s">
        <v>295</v>
      </c>
      <c r="D35" s="226">
        <v>0</v>
      </c>
      <c r="E35" s="226">
        <v>1304847239</v>
      </c>
      <c r="F35" s="214"/>
    </row>
    <row r="36" spans="1:10" x14ac:dyDescent="0.2">
      <c r="A36" s="227"/>
      <c r="B36" s="217" t="s">
        <v>294</v>
      </c>
      <c r="C36" s="217" t="s">
        <v>293</v>
      </c>
      <c r="D36" s="226">
        <v>0</v>
      </c>
      <c r="E36" s="226">
        <v>402448197</v>
      </c>
      <c r="F36" s="214"/>
      <c r="J36" s="36"/>
    </row>
    <row r="37" spans="1:10" x14ac:dyDescent="0.2">
      <c r="A37" s="227"/>
      <c r="B37" s="217" t="s">
        <v>165</v>
      </c>
      <c r="C37" s="217" t="s">
        <v>292</v>
      </c>
      <c r="D37" s="226">
        <v>0</v>
      </c>
      <c r="E37" s="226">
        <v>0</v>
      </c>
      <c r="F37" s="214"/>
    </row>
    <row r="38" spans="1:10" x14ac:dyDescent="0.2">
      <c r="A38" s="227"/>
      <c r="B38" s="217" t="s">
        <v>163</v>
      </c>
      <c r="C38" s="217" t="s">
        <v>291</v>
      </c>
      <c r="D38" s="226">
        <v>5942608</v>
      </c>
      <c r="E38" s="226">
        <v>0</v>
      </c>
      <c r="F38" s="214"/>
    </row>
    <row r="39" spans="1:10" x14ac:dyDescent="0.2">
      <c r="A39" s="227"/>
      <c r="B39" s="217" t="s">
        <v>290</v>
      </c>
      <c r="C39" s="217" t="s">
        <v>289</v>
      </c>
      <c r="D39" s="226">
        <v>178783518</v>
      </c>
      <c r="E39" s="226">
        <v>0</v>
      </c>
      <c r="F39" s="214"/>
    </row>
    <row r="40" spans="1:10" x14ac:dyDescent="0.2">
      <c r="A40" s="227"/>
      <c r="B40" s="217" t="s">
        <v>159</v>
      </c>
      <c r="C40" s="217" t="s">
        <v>288</v>
      </c>
      <c r="D40" s="226">
        <v>0</v>
      </c>
      <c r="E40" s="226">
        <v>0</v>
      </c>
      <c r="F40" s="214"/>
    </row>
    <row r="41" spans="1:10" x14ac:dyDescent="0.2">
      <c r="A41" s="227"/>
      <c r="B41" s="217" t="s">
        <v>287</v>
      </c>
      <c r="C41" s="217" t="s">
        <v>286</v>
      </c>
      <c r="D41" s="226">
        <v>0</v>
      </c>
      <c r="E41" s="226">
        <v>589683</v>
      </c>
      <c r="F41" s="214"/>
    </row>
    <row r="42" spans="1:10" ht="4.5" customHeight="1" x14ac:dyDescent="0.2">
      <c r="A42" s="218"/>
      <c r="B42" s="220"/>
      <c r="C42" s="217"/>
      <c r="D42" s="219"/>
      <c r="E42" s="219"/>
      <c r="F42" s="214"/>
    </row>
    <row r="43" spans="1:10" x14ac:dyDescent="0.2">
      <c r="A43" s="230" t="s">
        <v>84</v>
      </c>
      <c r="B43" s="220"/>
      <c r="C43" s="217"/>
      <c r="D43" s="229">
        <f>SUM(D44:D49)</f>
        <v>293396872</v>
      </c>
      <c r="E43" s="229">
        <v>0</v>
      </c>
      <c r="F43" s="214"/>
    </row>
    <row r="44" spans="1:10" x14ac:dyDescent="0.2">
      <c r="A44" s="218"/>
      <c r="B44" s="217" t="s">
        <v>154</v>
      </c>
      <c r="C44" s="217" t="s">
        <v>285</v>
      </c>
      <c r="D44" s="226">
        <v>0</v>
      </c>
      <c r="E44" s="226">
        <v>0</v>
      </c>
      <c r="F44" s="214"/>
    </row>
    <row r="45" spans="1:10" x14ac:dyDescent="0.2">
      <c r="A45" s="218"/>
      <c r="B45" s="217" t="s">
        <v>152</v>
      </c>
      <c r="C45" s="217" t="s">
        <v>284</v>
      </c>
      <c r="D45" s="226">
        <v>0</v>
      </c>
      <c r="E45" s="226">
        <v>0</v>
      </c>
      <c r="F45" s="214"/>
    </row>
    <row r="46" spans="1:10" x14ac:dyDescent="0.2">
      <c r="A46" s="218"/>
      <c r="B46" s="217" t="s">
        <v>283</v>
      </c>
      <c r="C46" s="217" t="s">
        <v>282</v>
      </c>
      <c r="D46" s="226">
        <v>289417902</v>
      </c>
      <c r="E46" s="226">
        <v>0</v>
      </c>
      <c r="F46" s="214"/>
    </row>
    <row r="47" spans="1:10" x14ac:dyDescent="0.2">
      <c r="A47" s="218"/>
      <c r="B47" s="217" t="s">
        <v>148</v>
      </c>
      <c r="C47" s="217" t="s">
        <v>281</v>
      </c>
      <c r="D47" s="226">
        <v>0</v>
      </c>
      <c r="E47" s="226">
        <v>0</v>
      </c>
      <c r="F47" s="214"/>
    </row>
    <row r="48" spans="1:10" x14ac:dyDescent="0.2">
      <c r="A48" s="218"/>
      <c r="B48" s="217" t="s">
        <v>280</v>
      </c>
      <c r="C48" s="217" t="s">
        <v>279</v>
      </c>
      <c r="D48" s="226">
        <v>3978970</v>
      </c>
      <c r="E48" s="226">
        <v>0</v>
      </c>
      <c r="F48" s="214"/>
    </row>
    <row r="49" spans="1:8" x14ac:dyDescent="0.2">
      <c r="A49" s="218"/>
      <c r="B49" s="217" t="s">
        <v>144</v>
      </c>
      <c r="C49" s="217" t="s">
        <v>278</v>
      </c>
      <c r="D49" s="226">
        <v>0</v>
      </c>
      <c r="E49" s="226">
        <v>0</v>
      </c>
      <c r="F49" s="214"/>
    </row>
    <row r="50" spans="1:8" ht="5.25" customHeight="1" x14ac:dyDescent="0.2">
      <c r="A50" s="218"/>
      <c r="B50" s="220"/>
      <c r="C50" s="217"/>
      <c r="D50" s="219"/>
      <c r="E50" s="219"/>
      <c r="F50" s="214"/>
    </row>
    <row r="51" spans="1:8" x14ac:dyDescent="0.2">
      <c r="A51" s="227" t="s">
        <v>277</v>
      </c>
      <c r="B51" s="220"/>
      <c r="C51" s="217"/>
      <c r="D51" s="221">
        <f>+D52+D57+D64+D65+D66</f>
        <v>3994466561</v>
      </c>
      <c r="E51" s="221">
        <f>+E52+E57+E64+E65+E66</f>
        <v>1574252528</v>
      </c>
      <c r="F51" s="214"/>
    </row>
    <row r="52" spans="1:8" x14ac:dyDescent="0.2">
      <c r="A52" s="227" t="s">
        <v>136</v>
      </c>
      <c r="B52" s="220"/>
      <c r="C52" s="217" t="s">
        <v>276</v>
      </c>
      <c r="D52" s="221">
        <f>SUM(D53:D55)</f>
        <v>5605800</v>
      </c>
      <c r="E52" s="221">
        <f>SUM(E53:E55)</f>
        <v>0</v>
      </c>
      <c r="F52" s="214"/>
    </row>
    <row r="53" spans="1:8" x14ac:dyDescent="0.2">
      <c r="A53" s="218"/>
      <c r="B53" s="220" t="s">
        <v>135</v>
      </c>
      <c r="C53" s="217" t="s">
        <v>275</v>
      </c>
      <c r="D53" s="226">
        <v>0</v>
      </c>
      <c r="E53" s="228">
        <v>0</v>
      </c>
      <c r="F53" s="214"/>
    </row>
    <row r="54" spans="1:8" x14ac:dyDescent="0.2">
      <c r="A54" s="218"/>
      <c r="B54" s="220" t="s">
        <v>134</v>
      </c>
      <c r="C54" s="217" t="s">
        <v>274</v>
      </c>
      <c r="D54" s="226">
        <v>5605800</v>
      </c>
      <c r="E54" s="228">
        <v>0</v>
      </c>
      <c r="F54" s="214"/>
    </row>
    <row r="55" spans="1:8" x14ac:dyDescent="0.2">
      <c r="A55" s="218"/>
      <c r="B55" s="220" t="s">
        <v>133</v>
      </c>
      <c r="C55" s="217" t="s">
        <v>273</v>
      </c>
      <c r="D55" s="226">
        <v>0</v>
      </c>
      <c r="E55" s="228">
        <v>0</v>
      </c>
      <c r="F55" s="214"/>
    </row>
    <row r="56" spans="1:8" ht="6" customHeight="1" x14ac:dyDescent="0.2">
      <c r="A56" s="218"/>
      <c r="B56" s="220"/>
      <c r="C56" s="217"/>
      <c r="D56" s="219"/>
      <c r="E56" s="219"/>
      <c r="F56" s="214"/>
    </row>
    <row r="57" spans="1:8" x14ac:dyDescent="0.2">
      <c r="A57" s="227" t="s">
        <v>132</v>
      </c>
      <c r="B57" s="220"/>
      <c r="C57" s="217" t="s">
        <v>272</v>
      </c>
      <c r="D57" s="221">
        <f>SUM(D58:D62)</f>
        <v>3988860761</v>
      </c>
      <c r="E57" s="221">
        <f>SUM(E58:E62)</f>
        <v>1574252528</v>
      </c>
      <c r="F57" s="214"/>
    </row>
    <row r="58" spans="1:8" x14ac:dyDescent="0.2">
      <c r="A58" s="218"/>
      <c r="B58" s="220" t="s">
        <v>271</v>
      </c>
      <c r="C58" s="217" t="s">
        <v>270</v>
      </c>
      <c r="D58" s="226">
        <v>3988860761</v>
      </c>
      <c r="E58" s="226">
        <v>0</v>
      </c>
      <c r="F58" s="214"/>
    </row>
    <row r="59" spans="1:8" x14ac:dyDescent="0.2">
      <c r="A59" s="218"/>
      <c r="B59" s="220" t="s">
        <v>130</v>
      </c>
      <c r="C59" s="217" t="s">
        <v>269</v>
      </c>
      <c r="D59" s="226">
        <v>0</v>
      </c>
      <c r="E59" s="226">
        <v>1574252528</v>
      </c>
      <c r="F59" s="214"/>
    </row>
    <row r="60" spans="1:8" x14ac:dyDescent="0.2">
      <c r="A60" s="218"/>
      <c r="B60" s="225" t="s">
        <v>129</v>
      </c>
      <c r="C60" s="217" t="s">
        <v>268</v>
      </c>
      <c r="D60" s="223">
        <v>0</v>
      </c>
      <c r="E60" s="223">
        <v>0</v>
      </c>
      <c r="F60" s="214"/>
    </row>
    <row r="61" spans="1:8" x14ac:dyDescent="0.2">
      <c r="A61" s="218"/>
      <c r="B61" s="225" t="s">
        <v>128</v>
      </c>
      <c r="C61" s="217" t="s">
        <v>267</v>
      </c>
      <c r="D61" s="223">
        <v>0</v>
      </c>
      <c r="E61" s="223">
        <v>0</v>
      </c>
      <c r="F61" s="214"/>
      <c r="H61" s="224"/>
    </row>
    <row r="62" spans="1:8" x14ac:dyDescent="0.2">
      <c r="A62" s="218"/>
      <c r="B62" s="220" t="s">
        <v>127</v>
      </c>
      <c r="C62" s="217" t="s">
        <v>266</v>
      </c>
      <c r="D62" s="223">
        <v>0</v>
      </c>
      <c r="E62" s="223">
        <v>0</v>
      </c>
      <c r="F62" s="214"/>
    </row>
    <row r="63" spans="1:8" ht="5.25" customHeight="1" x14ac:dyDescent="0.2">
      <c r="A63" s="218"/>
      <c r="B63" s="220"/>
      <c r="C63" s="217"/>
      <c r="D63" s="219"/>
      <c r="E63" s="219"/>
      <c r="F63" s="214"/>
    </row>
    <row r="64" spans="1:8" x14ac:dyDescent="0.2">
      <c r="A64" s="222" t="s">
        <v>265</v>
      </c>
      <c r="B64" s="220"/>
      <c r="C64" s="217"/>
      <c r="D64" s="221">
        <v>0</v>
      </c>
      <c r="E64" s="221">
        <v>0</v>
      </c>
      <c r="F64" s="214"/>
    </row>
    <row r="65" spans="1:6" x14ac:dyDescent="0.2">
      <c r="A65" s="218" t="s">
        <v>125</v>
      </c>
      <c r="B65" s="220"/>
      <c r="C65" s="217"/>
      <c r="D65" s="219">
        <v>0</v>
      </c>
      <c r="E65" s="219">
        <v>0</v>
      </c>
      <c r="F65" s="214"/>
    </row>
    <row r="66" spans="1:6" x14ac:dyDescent="0.2">
      <c r="A66" s="218" t="s">
        <v>124</v>
      </c>
      <c r="B66" s="220"/>
      <c r="C66" s="217"/>
      <c r="D66" s="219">
        <v>0</v>
      </c>
      <c r="E66" s="219">
        <v>0</v>
      </c>
      <c r="F66" s="214"/>
    </row>
    <row r="67" spans="1:6" x14ac:dyDescent="0.2">
      <c r="A67" s="218"/>
      <c r="B67" s="217"/>
      <c r="C67" s="216"/>
      <c r="D67" s="215"/>
      <c r="E67" s="215"/>
      <c r="F67" s="214"/>
    </row>
    <row r="68" spans="1:6" ht="13.5" thickBot="1" x14ac:dyDescent="0.25">
      <c r="A68" s="213"/>
      <c r="B68" s="212"/>
      <c r="C68" s="212"/>
      <c r="D68" s="212"/>
      <c r="E68" s="212"/>
      <c r="F68" s="211"/>
    </row>
    <row r="69" spans="1:6" x14ac:dyDescent="0.2">
      <c r="A69" s="210"/>
      <c r="E69" s="127"/>
      <c r="F69" s="210"/>
    </row>
    <row r="70" spans="1:6" x14ac:dyDescent="0.2">
      <c r="F70" s="210"/>
    </row>
    <row r="71" spans="1:6" x14ac:dyDescent="0.2">
      <c r="F71" s="210"/>
    </row>
    <row r="72" spans="1:6" x14ac:dyDescent="0.2">
      <c r="B72"/>
      <c r="C72"/>
      <c r="E72" s="157"/>
    </row>
    <row r="73" spans="1:6" ht="15" x14ac:dyDescent="0.25">
      <c r="A73" s="616" t="s">
        <v>120</v>
      </c>
      <c r="B73" s="616"/>
      <c r="C73" s="616"/>
      <c r="D73" s="616"/>
      <c r="E73" s="616"/>
      <c r="F73" s="616"/>
    </row>
    <row r="74" spans="1:6" ht="15" x14ac:dyDescent="0.25">
      <c r="A74" s="616" t="s">
        <v>121</v>
      </c>
      <c r="B74" s="616"/>
      <c r="C74" s="616"/>
      <c r="D74" s="616"/>
      <c r="E74" s="616"/>
      <c r="F74" s="616"/>
    </row>
    <row r="75" spans="1:6" x14ac:dyDescent="0.2">
      <c r="F75" s="210"/>
    </row>
  </sheetData>
  <mergeCells count="7">
    <mergeCell ref="A74:F74"/>
    <mergeCell ref="A3:F3"/>
    <mergeCell ref="A4:F4"/>
    <mergeCell ref="A5:F5"/>
    <mergeCell ref="A6:F6"/>
    <mergeCell ref="A7:F7"/>
    <mergeCell ref="A73:F73"/>
  </mergeCells>
  <printOptions horizontalCentered="1"/>
  <pageMargins left="0.70866141732283472" right="0.70866141732283472" top="0.74803149606299213" bottom="0.74803149606299213" header="0.31496062992125984" footer="0.31496062992125984"/>
  <pageSetup scale="80"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80"/>
  <sheetViews>
    <sheetView topLeftCell="A47" workbookViewId="0">
      <selection activeCell="C70" sqref="C70"/>
    </sheetView>
  </sheetViews>
  <sheetFormatPr baseColWidth="10" defaultColWidth="63" defaultRowHeight="12.75" x14ac:dyDescent="0.2"/>
  <cols>
    <col min="1" max="1" width="3.7109375" style="245" customWidth="1"/>
    <col min="2" max="2" width="85.85546875" style="247" customWidth="1"/>
    <col min="3" max="3" width="19.7109375" style="246" bestFit="1" customWidth="1"/>
    <col min="4" max="4" width="16.5703125" style="246" bestFit="1" customWidth="1"/>
    <col min="5" max="5" width="10.7109375" style="245" customWidth="1"/>
    <col min="6" max="6" width="16" style="245" customWidth="1"/>
    <col min="7" max="16384" width="63" style="245"/>
  </cols>
  <sheetData>
    <row r="1" spans="1:6" ht="18" x14ac:dyDescent="0.25">
      <c r="A1" s="624" t="s">
        <v>358</v>
      </c>
      <c r="B1" s="625"/>
      <c r="C1" s="625"/>
      <c r="D1" s="626"/>
    </row>
    <row r="2" spans="1:6" ht="15" x14ac:dyDescent="0.25">
      <c r="A2" s="627" t="s">
        <v>357</v>
      </c>
      <c r="B2" s="628"/>
      <c r="C2" s="628"/>
      <c r="D2" s="629"/>
    </row>
    <row r="3" spans="1:6" ht="15" x14ac:dyDescent="0.25">
      <c r="A3" s="627" t="s">
        <v>554</v>
      </c>
      <c r="B3" s="628"/>
      <c r="C3" s="628"/>
      <c r="D3" s="629"/>
    </row>
    <row r="4" spans="1:6" ht="15.75" x14ac:dyDescent="0.25">
      <c r="A4" s="630"/>
      <c r="B4" s="631"/>
      <c r="C4" s="631"/>
      <c r="D4" s="632"/>
    </row>
    <row r="5" spans="1:6" ht="15.75" thickBot="1" x14ac:dyDescent="0.3">
      <c r="A5" s="633"/>
      <c r="B5" s="634"/>
      <c r="C5" s="634"/>
      <c r="D5" s="635"/>
    </row>
    <row r="6" spans="1:6" ht="14.25" x14ac:dyDescent="0.2">
      <c r="A6" s="284" t="s">
        <v>175</v>
      </c>
      <c r="B6" s="283"/>
      <c r="C6" s="282"/>
      <c r="D6" s="282"/>
    </row>
    <row r="7" spans="1:6" ht="15" x14ac:dyDescent="0.25">
      <c r="A7" s="281"/>
      <c r="B7" s="280"/>
      <c r="C7" s="279">
        <v>2017</v>
      </c>
      <c r="D7" s="279" t="s">
        <v>176</v>
      </c>
    </row>
    <row r="8" spans="1:6" ht="15" x14ac:dyDescent="0.25">
      <c r="A8" s="253" t="s">
        <v>356</v>
      </c>
      <c r="B8" s="277"/>
      <c r="C8" s="278"/>
      <c r="D8" s="278"/>
      <c r="F8" s="136"/>
    </row>
    <row r="9" spans="1:6" ht="15" x14ac:dyDescent="0.25">
      <c r="A9" s="253" t="s">
        <v>329</v>
      </c>
      <c r="B9" s="277"/>
      <c r="C9" s="257">
        <f>SUM(C10:C21)</f>
        <v>38440602578</v>
      </c>
      <c r="D9" s="257">
        <f>SUM(D10:D22)</f>
        <v>37737239682</v>
      </c>
      <c r="F9" s="136"/>
    </row>
    <row r="10" spans="1:6" ht="14.25" x14ac:dyDescent="0.2">
      <c r="A10" s="255"/>
      <c r="B10" s="254" t="s">
        <v>238</v>
      </c>
      <c r="C10" s="269">
        <v>2188391705</v>
      </c>
      <c r="D10" s="251">
        <v>1916032706</v>
      </c>
      <c r="F10" s="497"/>
    </row>
    <row r="11" spans="1:6" ht="14.25" x14ac:dyDescent="0.2">
      <c r="A11" s="263"/>
      <c r="B11" s="262" t="s">
        <v>236</v>
      </c>
      <c r="C11" s="271">
        <v>0</v>
      </c>
      <c r="D11" s="251">
        <v>0</v>
      </c>
      <c r="F11" s="497"/>
    </row>
    <row r="12" spans="1:6" ht="14.25" x14ac:dyDescent="0.2">
      <c r="A12" s="263"/>
      <c r="B12" s="262" t="s">
        <v>355</v>
      </c>
      <c r="C12" s="271">
        <v>0</v>
      </c>
      <c r="D12" s="251">
        <v>0</v>
      </c>
      <c r="F12" s="497"/>
    </row>
    <row r="13" spans="1:6" ht="14.25" x14ac:dyDescent="0.2">
      <c r="A13" s="263"/>
      <c r="B13" s="262" t="s">
        <v>234</v>
      </c>
      <c r="C13" s="269">
        <v>1267605038</v>
      </c>
      <c r="D13" s="251">
        <v>1311396387</v>
      </c>
      <c r="F13" s="136"/>
    </row>
    <row r="14" spans="1:6" ht="14.25" x14ac:dyDescent="0.2">
      <c r="A14" s="263"/>
      <c r="B14" s="262" t="s">
        <v>354</v>
      </c>
      <c r="C14" s="269">
        <v>72230553</v>
      </c>
      <c r="D14" s="251">
        <v>18589003</v>
      </c>
      <c r="F14" s="497"/>
    </row>
    <row r="15" spans="1:6" ht="14.25" x14ac:dyDescent="0.2">
      <c r="A15" s="263"/>
      <c r="B15" s="262" t="s">
        <v>232</v>
      </c>
      <c r="C15" s="269">
        <v>1978926873</v>
      </c>
      <c r="D15" s="251">
        <v>1458945471</v>
      </c>
      <c r="F15" s="497"/>
    </row>
    <row r="16" spans="1:6" ht="14.25" x14ac:dyDescent="0.2">
      <c r="A16" s="263"/>
      <c r="B16" s="262" t="s">
        <v>231</v>
      </c>
      <c r="C16" s="269">
        <v>4658759</v>
      </c>
      <c r="D16" s="251">
        <v>4865924</v>
      </c>
      <c r="F16" s="497"/>
    </row>
    <row r="17" spans="1:6" ht="27" customHeight="1" x14ac:dyDescent="0.2">
      <c r="A17" s="263"/>
      <c r="B17" s="262" t="s">
        <v>353</v>
      </c>
      <c r="C17" s="551">
        <v>1422408</v>
      </c>
      <c r="D17" s="251">
        <v>2681133</v>
      </c>
      <c r="F17" s="497"/>
    </row>
    <row r="18" spans="1:6" ht="14.25" x14ac:dyDescent="0.2">
      <c r="A18" s="263"/>
      <c r="B18" s="262" t="s">
        <v>352</v>
      </c>
      <c r="C18" s="276"/>
      <c r="D18" s="251"/>
      <c r="F18" s="497"/>
    </row>
    <row r="19" spans="1:6" ht="14.25" x14ac:dyDescent="0.2">
      <c r="A19" s="263"/>
      <c r="B19" s="262" t="s">
        <v>228</v>
      </c>
      <c r="C19" s="251">
        <v>30376021531</v>
      </c>
      <c r="D19" s="251">
        <v>25878938959</v>
      </c>
      <c r="F19" s="497"/>
    </row>
    <row r="20" spans="1:6" ht="14.25" x14ac:dyDescent="0.2">
      <c r="A20" s="263"/>
      <c r="B20" s="262" t="s">
        <v>351</v>
      </c>
      <c r="C20" s="269">
        <v>2519268385</v>
      </c>
      <c r="D20" s="251">
        <v>7141875857</v>
      </c>
      <c r="F20" s="497"/>
    </row>
    <row r="21" spans="1:6" ht="14.25" x14ac:dyDescent="0.2">
      <c r="A21" s="263"/>
      <c r="B21" s="262" t="s">
        <v>350</v>
      </c>
      <c r="C21" s="269">
        <v>32077326</v>
      </c>
      <c r="D21" s="251">
        <v>3914242</v>
      </c>
      <c r="F21" s="497"/>
    </row>
    <row r="22" spans="1:6" ht="14.25" x14ac:dyDescent="0.2">
      <c r="A22" s="268"/>
      <c r="B22" s="267"/>
      <c r="C22" s="251"/>
      <c r="D22" s="251"/>
      <c r="F22" s="497"/>
    </row>
    <row r="23" spans="1:6" ht="15" x14ac:dyDescent="0.25">
      <c r="A23" s="259" t="s">
        <v>328</v>
      </c>
      <c r="B23" s="258"/>
      <c r="C23" s="257">
        <f>SUM(C24:C39)</f>
        <v>35036800198</v>
      </c>
      <c r="D23" s="257">
        <f>SUM(D24:D39)</f>
        <v>35706061489</v>
      </c>
      <c r="F23" s="136"/>
    </row>
    <row r="24" spans="1:6" ht="14.25" x14ac:dyDescent="0.2">
      <c r="A24" s="263"/>
      <c r="B24" s="262" t="s">
        <v>217</v>
      </c>
      <c r="C24" s="269">
        <v>6106600254</v>
      </c>
      <c r="D24" s="260">
        <v>5783118907</v>
      </c>
      <c r="F24" s="497"/>
    </row>
    <row r="25" spans="1:6" ht="14.25" x14ac:dyDescent="0.2">
      <c r="A25" s="263"/>
      <c r="B25" s="262" t="s">
        <v>216</v>
      </c>
      <c r="C25" s="269">
        <v>404369880</v>
      </c>
      <c r="D25" s="260">
        <v>418174467</v>
      </c>
      <c r="F25" s="497"/>
    </row>
    <row r="26" spans="1:6" ht="14.25" x14ac:dyDescent="0.2">
      <c r="A26" s="263"/>
      <c r="B26" s="262" t="s">
        <v>215</v>
      </c>
      <c r="C26" s="269">
        <v>1191453496</v>
      </c>
      <c r="D26" s="260">
        <v>1175520834</v>
      </c>
      <c r="F26" s="497"/>
    </row>
    <row r="27" spans="1:6" ht="14.25" x14ac:dyDescent="0.2">
      <c r="A27" s="268"/>
      <c r="B27" s="267" t="s">
        <v>213</v>
      </c>
      <c r="C27" s="260">
        <v>18786370025</v>
      </c>
      <c r="D27" s="260">
        <v>21218379690</v>
      </c>
      <c r="F27" s="136"/>
    </row>
    <row r="28" spans="1:6" ht="14.25" x14ac:dyDescent="0.2">
      <c r="A28" s="268"/>
      <c r="B28" s="267" t="s">
        <v>349</v>
      </c>
      <c r="C28" s="269">
        <v>28454379</v>
      </c>
      <c r="D28" s="260">
        <v>24144426</v>
      </c>
      <c r="F28" s="497"/>
    </row>
    <row r="29" spans="1:6" ht="14.25" x14ac:dyDescent="0.2">
      <c r="A29" s="268"/>
      <c r="B29" s="267" t="s">
        <v>211</v>
      </c>
      <c r="C29" s="551">
        <v>395445028</v>
      </c>
      <c r="D29" s="260">
        <v>362233400</v>
      </c>
      <c r="F29" s="497"/>
    </row>
    <row r="30" spans="1:6" ht="14.25" x14ac:dyDescent="0.2">
      <c r="A30" s="268"/>
      <c r="B30" s="267" t="s">
        <v>210</v>
      </c>
      <c r="C30" s="269">
        <v>661870556</v>
      </c>
      <c r="D30" s="260">
        <v>516449928</v>
      </c>
      <c r="F30" s="497"/>
    </row>
    <row r="31" spans="1:6" ht="14.25" x14ac:dyDescent="0.2">
      <c r="A31" s="268"/>
      <c r="B31" s="267" t="s">
        <v>209</v>
      </c>
      <c r="C31" s="271">
        <v>0</v>
      </c>
      <c r="D31" s="260">
        <v>0</v>
      </c>
      <c r="F31" s="497"/>
    </row>
    <row r="32" spans="1:6" ht="14.25" x14ac:dyDescent="0.2">
      <c r="A32" s="268"/>
      <c r="B32" s="267" t="s">
        <v>208</v>
      </c>
      <c r="C32" s="271">
        <v>0</v>
      </c>
      <c r="D32" s="260">
        <v>0</v>
      </c>
      <c r="F32" s="497"/>
    </row>
    <row r="33" spans="1:6" ht="14.25" x14ac:dyDescent="0.2">
      <c r="A33" s="268"/>
      <c r="B33" s="267" t="s">
        <v>207</v>
      </c>
      <c r="C33" s="271">
        <v>0</v>
      </c>
      <c r="D33" s="260">
        <v>0</v>
      </c>
      <c r="F33" s="136"/>
    </row>
    <row r="34" spans="1:6" ht="14.25" x14ac:dyDescent="0.2">
      <c r="A34" s="268"/>
      <c r="B34" s="267" t="s">
        <v>206</v>
      </c>
      <c r="C34" s="271">
        <v>0</v>
      </c>
      <c r="D34" s="260">
        <v>0</v>
      </c>
      <c r="F34" s="497"/>
    </row>
    <row r="35" spans="1:6" ht="14.25" x14ac:dyDescent="0.2">
      <c r="A35" s="268"/>
      <c r="B35" s="267" t="s">
        <v>205</v>
      </c>
      <c r="C35" s="271">
        <v>0</v>
      </c>
      <c r="D35" s="260">
        <v>0</v>
      </c>
      <c r="F35" s="497"/>
    </row>
    <row r="36" spans="1:6" ht="15" x14ac:dyDescent="0.25">
      <c r="A36" s="275"/>
      <c r="B36" s="267" t="s">
        <v>203</v>
      </c>
      <c r="C36" s="269">
        <v>3639029429</v>
      </c>
      <c r="D36" s="260">
        <v>2930714282</v>
      </c>
      <c r="F36" s="497"/>
    </row>
    <row r="37" spans="1:6" ht="15" x14ac:dyDescent="0.25">
      <c r="A37" s="275"/>
      <c r="B37" s="267" t="s">
        <v>135</v>
      </c>
      <c r="C37" s="269">
        <v>1742016514</v>
      </c>
      <c r="D37" s="260">
        <v>1532706094</v>
      </c>
      <c r="F37" s="497"/>
    </row>
    <row r="38" spans="1:6" ht="15" x14ac:dyDescent="0.25">
      <c r="A38" s="275"/>
      <c r="B38" s="267" t="s">
        <v>202</v>
      </c>
      <c r="C38" s="269">
        <v>551104157</v>
      </c>
      <c r="D38" s="260">
        <v>517074662</v>
      </c>
      <c r="F38" s="497"/>
    </row>
    <row r="39" spans="1:6" ht="15" x14ac:dyDescent="0.25">
      <c r="A39" s="275"/>
      <c r="B39" s="267" t="s">
        <v>348</v>
      </c>
      <c r="C39" s="269">
        <v>1530086480</v>
      </c>
      <c r="D39" s="260">
        <v>1227544799</v>
      </c>
      <c r="F39" s="497"/>
    </row>
    <row r="40" spans="1:6" ht="6" customHeight="1" thickBot="1" x14ac:dyDescent="0.25">
      <c r="A40" s="263"/>
      <c r="B40" s="262"/>
      <c r="C40" s="251"/>
      <c r="D40" s="251"/>
      <c r="F40" s="136"/>
    </row>
    <row r="41" spans="1:6" ht="15.75" thickBot="1" x14ac:dyDescent="0.3">
      <c r="A41" s="266" t="s">
        <v>347</v>
      </c>
      <c r="B41" s="265"/>
      <c r="C41" s="264">
        <f>C9-C23</f>
        <v>3403802380</v>
      </c>
      <c r="D41" s="264">
        <f>D9-D23</f>
        <v>2031178193</v>
      </c>
      <c r="F41" s="497"/>
    </row>
    <row r="42" spans="1:6" ht="5.25" customHeight="1" x14ac:dyDescent="0.2">
      <c r="A42" s="263"/>
      <c r="B42" s="262"/>
      <c r="C42" s="251"/>
      <c r="D42" s="251"/>
      <c r="F42" s="136"/>
    </row>
    <row r="43" spans="1:6" ht="15" x14ac:dyDescent="0.25">
      <c r="A43" s="259" t="s">
        <v>346</v>
      </c>
      <c r="B43" s="258"/>
      <c r="C43" s="251"/>
      <c r="D43" s="251"/>
      <c r="E43" s="274"/>
      <c r="F43" s="136"/>
    </row>
    <row r="44" spans="1:6" ht="15" x14ac:dyDescent="0.25">
      <c r="A44" s="259" t="s">
        <v>329</v>
      </c>
      <c r="B44" s="273"/>
      <c r="C44" s="257">
        <f>SUM(C45:C47)</f>
        <v>21223979</v>
      </c>
      <c r="D44" s="257">
        <f>SUM(D45:D47)</f>
        <v>312069951</v>
      </c>
      <c r="F44" s="136"/>
    </row>
    <row r="45" spans="1:6" ht="14.25" x14ac:dyDescent="0.2">
      <c r="A45" s="263"/>
      <c r="B45" s="262" t="s">
        <v>312</v>
      </c>
      <c r="C45" s="251">
        <v>0</v>
      </c>
      <c r="D45" s="251">
        <v>0</v>
      </c>
      <c r="F45" s="136"/>
    </row>
    <row r="46" spans="1:6" ht="14.25" x14ac:dyDescent="0.2">
      <c r="A46" s="263"/>
      <c r="B46" s="262" t="s">
        <v>310</v>
      </c>
      <c r="C46" s="251">
        <v>0</v>
      </c>
      <c r="D46" s="251">
        <v>312069951</v>
      </c>
    </row>
    <row r="47" spans="1:6" ht="14.25" x14ac:dyDescent="0.2">
      <c r="A47" s="263"/>
      <c r="B47" s="262" t="s">
        <v>345</v>
      </c>
      <c r="C47" s="251">
        <v>21223979</v>
      </c>
      <c r="D47" s="251">
        <v>0</v>
      </c>
    </row>
    <row r="48" spans="1:6" ht="4.5" customHeight="1" x14ac:dyDescent="0.2">
      <c r="A48" s="263"/>
      <c r="B48" s="262"/>
      <c r="C48" s="251"/>
      <c r="D48" s="251"/>
    </row>
    <row r="49" spans="1:6" ht="15" x14ac:dyDescent="0.25">
      <c r="A49" s="259" t="s">
        <v>328</v>
      </c>
      <c r="B49" s="273"/>
      <c r="C49" s="257">
        <f>SUM(C50:C52)</f>
        <v>2078201448</v>
      </c>
      <c r="D49" s="257">
        <f>SUM(D50:D52)</f>
        <v>2576343329</v>
      </c>
    </row>
    <row r="50" spans="1:6" ht="14.25" x14ac:dyDescent="0.2">
      <c r="A50" s="263"/>
      <c r="B50" s="262" t="s">
        <v>312</v>
      </c>
      <c r="C50" s="269">
        <v>1609652568</v>
      </c>
      <c r="D50" s="251">
        <v>1493800136</v>
      </c>
    </row>
    <row r="51" spans="1:6" ht="14.25" x14ac:dyDescent="0.2">
      <c r="A51" s="263"/>
      <c r="B51" s="262" t="s">
        <v>310</v>
      </c>
      <c r="C51" s="269">
        <v>468548880</v>
      </c>
      <c r="D51" s="251">
        <v>96514034</v>
      </c>
      <c r="F51" s="256"/>
    </row>
    <row r="52" spans="1:6" ht="15" thickBot="1" x14ac:dyDescent="0.25">
      <c r="A52" s="263"/>
      <c r="B52" s="262" t="s">
        <v>344</v>
      </c>
      <c r="C52" s="251">
        <v>0</v>
      </c>
      <c r="D52" s="251">
        <v>986029159</v>
      </c>
      <c r="E52" s="272"/>
      <c r="F52" s="256"/>
    </row>
    <row r="53" spans="1:6" ht="15.75" thickBot="1" x14ac:dyDescent="0.3">
      <c r="A53" s="266" t="s">
        <v>343</v>
      </c>
      <c r="B53" s="265"/>
      <c r="C53" s="264">
        <f>C44-C49</f>
        <v>-2056977469</v>
      </c>
      <c r="D53" s="264">
        <f>D44-D49</f>
        <v>-2264273378</v>
      </c>
      <c r="F53" s="256"/>
    </row>
    <row r="54" spans="1:6" ht="6" customHeight="1" x14ac:dyDescent="0.2">
      <c r="A54" s="263"/>
      <c r="B54" s="262"/>
      <c r="C54" s="251"/>
      <c r="D54" s="251"/>
    </row>
    <row r="55" spans="1:6" ht="15" x14ac:dyDescent="0.25">
      <c r="A55" s="259" t="s">
        <v>342</v>
      </c>
      <c r="B55" s="258"/>
      <c r="C55" s="251"/>
      <c r="D55" s="251"/>
    </row>
    <row r="56" spans="1:6" ht="15" x14ac:dyDescent="0.25">
      <c r="A56" s="259" t="s">
        <v>329</v>
      </c>
      <c r="B56" s="258"/>
      <c r="C56" s="257">
        <f>C57+C60</f>
        <v>289822089</v>
      </c>
      <c r="D56" s="257">
        <f>D57+D60</f>
        <v>3456972961</v>
      </c>
    </row>
    <row r="57" spans="1:6" ht="15" x14ac:dyDescent="0.25">
      <c r="A57" s="268"/>
      <c r="B57" s="267" t="s">
        <v>341</v>
      </c>
      <c r="C57" s="257">
        <f>SUM(C58:C59)</f>
        <v>289417902</v>
      </c>
      <c r="D57" s="257">
        <f>SUM(D58:D59)</f>
        <v>2497778366</v>
      </c>
    </row>
    <row r="58" spans="1:6" ht="14.25" x14ac:dyDescent="0.2">
      <c r="A58" s="268"/>
      <c r="B58" s="267" t="s">
        <v>338</v>
      </c>
      <c r="C58" s="269">
        <v>289417902</v>
      </c>
      <c r="D58" s="251">
        <v>2497778366</v>
      </c>
    </row>
    <row r="59" spans="1:6" ht="14.25" x14ac:dyDescent="0.2">
      <c r="A59" s="268"/>
      <c r="B59" s="267" t="s">
        <v>337</v>
      </c>
      <c r="C59" s="271">
        <v>0</v>
      </c>
      <c r="D59" s="251">
        <v>0</v>
      </c>
    </row>
    <row r="60" spans="1:6" ht="14.25" x14ac:dyDescent="0.2">
      <c r="A60" s="268"/>
      <c r="B60" s="270" t="s">
        <v>340</v>
      </c>
      <c r="C60" s="269">
        <v>404187</v>
      </c>
      <c r="D60" s="251">
        <v>959194595</v>
      </c>
    </row>
    <row r="61" spans="1:6" ht="6.75" customHeight="1" x14ac:dyDescent="0.2">
      <c r="A61" s="263"/>
      <c r="B61" s="262"/>
      <c r="C61" s="251"/>
      <c r="D61" s="251"/>
      <c r="F61" s="256"/>
    </row>
    <row r="62" spans="1:6" ht="15" x14ac:dyDescent="0.25">
      <c r="A62" s="259" t="s">
        <v>328</v>
      </c>
      <c r="B62" s="258"/>
      <c r="C62" s="257">
        <f>C63+C66</f>
        <v>2002408743</v>
      </c>
      <c r="D62" s="257">
        <f>D63+D66</f>
        <v>898183080</v>
      </c>
    </row>
    <row r="63" spans="1:6" ht="15" x14ac:dyDescent="0.25">
      <c r="A63" s="263"/>
      <c r="B63" s="262" t="s">
        <v>339</v>
      </c>
      <c r="C63" s="257">
        <f>SUM(C64:C65)</f>
        <v>0</v>
      </c>
      <c r="D63" s="257">
        <f>SUM(D64:D65)</f>
        <v>897947205</v>
      </c>
    </row>
    <row r="64" spans="1:6" ht="14.25" x14ac:dyDescent="0.2">
      <c r="A64" s="268"/>
      <c r="B64" s="267" t="s">
        <v>338</v>
      </c>
      <c r="C64" s="251">
        <v>0</v>
      </c>
      <c r="D64" s="251">
        <v>897947205</v>
      </c>
      <c r="F64" s="256"/>
    </row>
    <row r="65" spans="1:6" ht="14.25" x14ac:dyDescent="0.2">
      <c r="A65" s="268"/>
      <c r="B65" s="267" t="s">
        <v>337</v>
      </c>
      <c r="C65" s="251">
        <v>0</v>
      </c>
      <c r="D65" s="251">
        <v>0</v>
      </c>
    </row>
    <row r="66" spans="1:6" ht="15" thickBot="1" x14ac:dyDescent="0.25">
      <c r="A66" s="263"/>
      <c r="B66" s="262" t="s">
        <v>336</v>
      </c>
      <c r="C66" s="251">
        <v>2002408743</v>
      </c>
      <c r="D66" s="251">
        <v>235875</v>
      </c>
      <c r="F66" s="552"/>
    </row>
    <row r="67" spans="1:6" ht="15.75" thickBot="1" x14ac:dyDescent="0.3">
      <c r="A67" s="266" t="s">
        <v>335</v>
      </c>
      <c r="B67" s="265"/>
      <c r="C67" s="574">
        <f>C56-C62</f>
        <v>-1712586654</v>
      </c>
      <c r="D67" s="264">
        <f>D56-D62</f>
        <v>2558789881</v>
      </c>
      <c r="F67" s="256"/>
    </row>
    <row r="68" spans="1:6" ht="7.5" customHeight="1" x14ac:dyDescent="0.2">
      <c r="A68" s="263"/>
      <c r="B68" s="262"/>
      <c r="C68" s="251"/>
      <c r="D68" s="251"/>
    </row>
    <row r="69" spans="1:6" ht="15" x14ac:dyDescent="0.25">
      <c r="A69" s="259" t="s">
        <v>334</v>
      </c>
      <c r="B69" s="258"/>
      <c r="C69" s="261">
        <f>C41+C53+C67</f>
        <v>-365761743</v>
      </c>
      <c r="D69" s="261">
        <f>D41+D53+D67</f>
        <v>2325694696</v>
      </c>
    </row>
    <row r="70" spans="1:6" ht="17.25" x14ac:dyDescent="0.25">
      <c r="A70" s="259" t="s">
        <v>333</v>
      </c>
      <c r="B70" s="258"/>
      <c r="C70" s="260">
        <v>4381579475</v>
      </c>
      <c r="D70" s="260">
        <v>1694956122</v>
      </c>
    </row>
    <row r="71" spans="1:6" ht="17.25" x14ac:dyDescent="0.25">
      <c r="A71" s="259" t="s">
        <v>332</v>
      </c>
      <c r="B71" s="258"/>
      <c r="C71" s="257">
        <f>SUM(C69:C70)</f>
        <v>4015817732</v>
      </c>
      <c r="D71" s="257">
        <f>SUM(D69:D70)</f>
        <v>4020650818</v>
      </c>
      <c r="F71" s="256"/>
    </row>
    <row r="72" spans="1:6" ht="6" customHeight="1" x14ac:dyDescent="0.2">
      <c r="A72" s="255"/>
      <c r="B72" s="254"/>
      <c r="C72" s="251"/>
      <c r="D72" s="251"/>
    </row>
    <row r="73" spans="1:6" ht="15" x14ac:dyDescent="0.25">
      <c r="A73" s="253" t="s">
        <v>331</v>
      </c>
      <c r="B73" s="252"/>
      <c r="C73" s="251"/>
      <c r="D73" s="251"/>
    </row>
    <row r="74" spans="1:6" ht="5.25" customHeight="1" thickBot="1" x14ac:dyDescent="0.25">
      <c r="A74" s="250"/>
      <c r="B74" s="249"/>
      <c r="C74" s="248"/>
      <c r="D74" s="248"/>
    </row>
    <row r="78" spans="1:6" x14ac:dyDescent="0.2">
      <c r="A78" s="636"/>
      <c r="B78" s="636"/>
      <c r="C78" s="636"/>
      <c r="D78" s="636"/>
    </row>
    <row r="79" spans="1:6" ht="15" x14ac:dyDescent="0.25">
      <c r="B79" s="623" t="s">
        <v>120</v>
      </c>
      <c r="C79" s="623"/>
      <c r="D79" s="623"/>
    </row>
    <row r="80" spans="1:6" ht="15" x14ac:dyDescent="0.25">
      <c r="B80" s="623" t="s">
        <v>121</v>
      </c>
      <c r="C80" s="623"/>
      <c r="D80" s="623"/>
    </row>
  </sheetData>
  <mergeCells count="8">
    <mergeCell ref="B79:D79"/>
    <mergeCell ref="B80:D80"/>
    <mergeCell ref="A1:D1"/>
    <mergeCell ref="A2:D2"/>
    <mergeCell ref="A3:D3"/>
    <mergeCell ref="A4:D4"/>
    <mergeCell ref="A5:D5"/>
    <mergeCell ref="A78:D78"/>
  </mergeCells>
  <printOptions horizontalCentered="1"/>
  <pageMargins left="0.11811023622047245" right="0.11811023622047245" top="0" bottom="0" header="0.31496062992125984" footer="0.31496062992125984"/>
  <pageSetup scale="70"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37"/>
  <sheetViews>
    <sheetView topLeftCell="A8" zoomScale="80" zoomScaleNormal="80" workbookViewId="0">
      <selection activeCell="H32" sqref="H32"/>
    </sheetView>
  </sheetViews>
  <sheetFormatPr baseColWidth="10" defaultColWidth="9.140625" defaultRowHeight="12.75" x14ac:dyDescent="0.2"/>
  <cols>
    <col min="1" max="1" width="66" style="49" customWidth="1"/>
    <col min="2" max="2" width="20.140625" style="49" customWidth="1"/>
    <col min="3" max="3" width="18.7109375" style="49" bestFit="1" customWidth="1"/>
    <col min="4" max="4" width="18.7109375" style="285" bestFit="1" customWidth="1"/>
    <col min="5" max="5" width="15.140625" style="285" bestFit="1" customWidth="1"/>
    <col min="6" max="6" width="20.140625" style="49" bestFit="1" customWidth="1"/>
    <col min="7" max="7" width="15.42578125" customWidth="1"/>
    <col min="8" max="8" width="17.7109375" bestFit="1" customWidth="1"/>
    <col min="9" max="9" width="17.42578125" customWidth="1"/>
    <col min="11" max="12" width="17.42578125" hidden="1" customWidth="1"/>
  </cols>
  <sheetData>
    <row r="1" spans="1:13" s="120" customFormat="1" ht="13.5" hidden="1" thickBot="1" x14ac:dyDescent="0.25">
      <c r="A1" s="562" t="s">
        <v>184</v>
      </c>
      <c r="B1" s="562" t="s">
        <v>183</v>
      </c>
      <c r="C1" s="562" t="s">
        <v>182</v>
      </c>
      <c r="D1" s="563" t="s">
        <v>177</v>
      </c>
      <c r="E1" s="564" t="s">
        <v>178</v>
      </c>
      <c r="F1" s="565" t="s">
        <v>181</v>
      </c>
      <c r="G1" s="120" t="s">
        <v>180</v>
      </c>
      <c r="H1" s="120" t="s">
        <v>179</v>
      </c>
      <c r="J1" s="120">
        <v>12</v>
      </c>
    </row>
    <row r="2" spans="1:13" ht="13.5" hidden="1" thickBot="1" x14ac:dyDescent="0.25">
      <c r="A2" s="566"/>
      <c r="B2" s="566"/>
      <c r="C2" s="566"/>
      <c r="D2" s="567"/>
      <c r="E2" s="568"/>
      <c r="F2" s="569"/>
      <c r="G2" s="113"/>
      <c r="H2" s="113"/>
      <c r="I2" s="113"/>
      <c r="J2" s="113"/>
      <c r="K2" s="113"/>
      <c r="L2" s="113"/>
      <c r="M2" s="113"/>
    </row>
    <row r="3" spans="1:13" ht="18.75" x14ac:dyDescent="0.3">
      <c r="A3" s="576" t="s">
        <v>358</v>
      </c>
      <c r="B3" s="607"/>
      <c r="C3" s="607"/>
      <c r="D3" s="607"/>
      <c r="E3" s="607"/>
      <c r="F3" s="608"/>
    </row>
    <row r="4" spans="1:13" ht="15.75" x14ac:dyDescent="0.25">
      <c r="A4" s="579" t="s">
        <v>373</v>
      </c>
      <c r="B4" s="580"/>
      <c r="C4" s="580"/>
      <c r="D4" s="580"/>
      <c r="E4" s="580"/>
      <c r="F4" s="581"/>
    </row>
    <row r="5" spans="1:13" ht="15.75" x14ac:dyDescent="0.25">
      <c r="A5" s="579" t="s">
        <v>553</v>
      </c>
      <c r="B5" s="580"/>
      <c r="C5" s="580"/>
      <c r="D5" s="580"/>
      <c r="E5" s="580"/>
      <c r="F5" s="581"/>
    </row>
    <row r="6" spans="1:13" ht="15.75" x14ac:dyDescent="0.2">
      <c r="A6" s="609" t="s">
        <v>243</v>
      </c>
      <c r="B6" s="610"/>
      <c r="C6" s="610"/>
      <c r="D6" s="610"/>
      <c r="E6" s="610"/>
      <c r="F6" s="611"/>
    </row>
    <row r="7" spans="1:13" ht="15.75" thickBot="1" x14ac:dyDescent="0.3">
      <c r="A7" s="570"/>
      <c r="B7" s="571"/>
      <c r="C7" s="571"/>
      <c r="D7" s="571"/>
      <c r="E7" s="571"/>
      <c r="F7" s="572"/>
    </row>
    <row r="8" spans="1:13" ht="30.75" thickBot="1" x14ac:dyDescent="0.25">
      <c r="A8" s="573"/>
      <c r="B8" s="302" t="s">
        <v>372</v>
      </c>
      <c r="C8" s="302" t="s">
        <v>371</v>
      </c>
      <c r="D8" s="302" t="s">
        <v>370</v>
      </c>
      <c r="E8" s="302" t="s">
        <v>369</v>
      </c>
      <c r="F8" s="301" t="s">
        <v>368</v>
      </c>
    </row>
    <row r="9" spans="1:13" x14ac:dyDescent="0.2">
      <c r="A9" s="300"/>
      <c r="B9" s="299"/>
      <c r="C9" s="299"/>
      <c r="D9" s="299"/>
      <c r="E9" s="299"/>
      <c r="F9" s="299"/>
    </row>
    <row r="10" spans="1:13" ht="15" x14ac:dyDescent="0.25">
      <c r="A10" s="298" t="s">
        <v>3</v>
      </c>
      <c r="B10" s="295">
        <v>43010528067</v>
      </c>
      <c r="C10" s="295">
        <f>+C12+C21</f>
        <v>1021257811915</v>
      </c>
      <c r="D10" s="295">
        <f>+D12+D21</f>
        <v>1020559007253</v>
      </c>
      <c r="E10" s="295">
        <f>+E12+E21</f>
        <v>43709332729</v>
      </c>
      <c r="F10" s="295">
        <f>E10-B10</f>
        <v>698804662</v>
      </c>
      <c r="G10" s="287"/>
    </row>
    <row r="11" spans="1:13" ht="15" x14ac:dyDescent="0.25">
      <c r="A11" s="298"/>
      <c r="B11" s="295"/>
      <c r="C11" s="295"/>
      <c r="D11" s="295"/>
      <c r="E11" s="295"/>
      <c r="F11" s="295"/>
      <c r="G11" s="287"/>
    </row>
    <row r="12" spans="1:13" ht="15" x14ac:dyDescent="0.25">
      <c r="A12" s="296" t="s">
        <v>367</v>
      </c>
      <c r="B12" s="295">
        <v>7154621561</v>
      </c>
      <c r="C12" s="295">
        <f>SUM(C13:C19)</f>
        <v>1013454358668</v>
      </c>
      <c r="D12" s="295">
        <f>SUM(D13:D19)</f>
        <v>1013405284534</v>
      </c>
      <c r="E12" s="295">
        <f>SUM(E13:E19)</f>
        <v>7203695695</v>
      </c>
      <c r="F12" s="295">
        <f t="shared" ref="F12:F19" si="0">E12-B12</f>
        <v>49074134</v>
      </c>
      <c r="G12" s="287"/>
      <c r="H12" s="287"/>
    </row>
    <row r="13" spans="1:13" ht="15" x14ac:dyDescent="0.25">
      <c r="A13" s="293" t="s">
        <v>327</v>
      </c>
      <c r="B13" s="292">
        <v>4381579475</v>
      </c>
      <c r="C13" s="292">
        <v>956667560482</v>
      </c>
      <c r="D13" s="290">
        <v>957033322225</v>
      </c>
      <c r="E13" s="290">
        <f t="shared" ref="E13:E19" si="1">B13+C13-D13</f>
        <v>4015817732</v>
      </c>
      <c r="F13" s="290">
        <f t="shared" si="0"/>
        <v>-365761743</v>
      </c>
      <c r="G13" s="287"/>
    </row>
    <row r="14" spans="1:13" ht="15" x14ac:dyDescent="0.25">
      <c r="A14" s="293" t="s">
        <v>325</v>
      </c>
      <c r="B14" s="292">
        <v>1869627208</v>
      </c>
      <c r="C14" s="292">
        <v>55739273227</v>
      </c>
      <c r="D14" s="290">
        <v>55884793724</v>
      </c>
      <c r="E14" s="290">
        <f t="shared" si="1"/>
        <v>1724106711</v>
      </c>
      <c r="F14" s="290">
        <f t="shared" si="0"/>
        <v>-145520497</v>
      </c>
      <c r="G14" s="287"/>
    </row>
    <row r="15" spans="1:13" ht="15" x14ac:dyDescent="0.25">
      <c r="A15" s="293" t="s">
        <v>366</v>
      </c>
      <c r="B15" s="292">
        <v>865874851</v>
      </c>
      <c r="C15" s="292">
        <v>1046827948</v>
      </c>
      <c r="D15" s="290">
        <v>487164409</v>
      </c>
      <c r="E15" s="290">
        <f t="shared" si="1"/>
        <v>1425538390</v>
      </c>
      <c r="F15" s="290">
        <f t="shared" si="0"/>
        <v>559663539</v>
      </c>
      <c r="G15" s="287"/>
    </row>
    <row r="16" spans="1:13" ht="15" x14ac:dyDescent="0.25">
      <c r="A16" s="293" t="s">
        <v>365</v>
      </c>
      <c r="B16" s="294">
        <v>0</v>
      </c>
      <c r="C16" s="294">
        <v>0</v>
      </c>
      <c r="D16" s="291">
        <v>0</v>
      </c>
      <c r="E16" s="290">
        <f t="shared" si="1"/>
        <v>0</v>
      </c>
      <c r="F16" s="290">
        <f t="shared" si="0"/>
        <v>0</v>
      </c>
      <c r="G16" s="287"/>
    </row>
    <row r="17" spans="1:7" ht="15" x14ac:dyDescent="0.25">
      <c r="A17" s="293" t="s">
        <v>164</v>
      </c>
      <c r="B17" s="294">
        <v>0</v>
      </c>
      <c r="C17" s="292">
        <v>4176</v>
      </c>
      <c r="D17" s="290">
        <v>4176</v>
      </c>
      <c r="E17" s="290">
        <f t="shared" si="1"/>
        <v>0</v>
      </c>
      <c r="F17" s="290">
        <f t="shared" si="0"/>
        <v>0</v>
      </c>
      <c r="G17" s="287"/>
    </row>
    <row r="18" spans="1:7" ht="15" x14ac:dyDescent="0.25">
      <c r="A18" s="293" t="s">
        <v>364</v>
      </c>
      <c r="B18" s="294">
        <v>0</v>
      </c>
      <c r="C18" s="294">
        <v>0</v>
      </c>
      <c r="D18" s="291">
        <v>0</v>
      </c>
      <c r="E18" s="290">
        <f t="shared" si="1"/>
        <v>0</v>
      </c>
      <c r="F18" s="290">
        <f t="shared" si="0"/>
        <v>0</v>
      </c>
      <c r="G18" s="287"/>
    </row>
    <row r="19" spans="1:7" ht="15" x14ac:dyDescent="0.25">
      <c r="A19" s="293" t="s">
        <v>316</v>
      </c>
      <c r="B19" s="292">
        <v>37540027</v>
      </c>
      <c r="C19" s="292">
        <v>692835</v>
      </c>
      <c r="D19" s="291">
        <v>0</v>
      </c>
      <c r="E19" s="290">
        <f t="shared" si="1"/>
        <v>38232862</v>
      </c>
      <c r="F19" s="290">
        <f t="shared" si="0"/>
        <v>692835</v>
      </c>
      <c r="G19" s="287"/>
    </row>
    <row r="20" spans="1:7" ht="15" x14ac:dyDescent="0.25">
      <c r="A20" s="293"/>
      <c r="B20" s="297"/>
      <c r="C20" s="297"/>
      <c r="D20" s="297"/>
      <c r="E20" s="297"/>
      <c r="F20" s="297"/>
      <c r="G20" s="287"/>
    </row>
    <row r="21" spans="1:7" ht="15" x14ac:dyDescent="0.25">
      <c r="A21" s="296" t="s">
        <v>363</v>
      </c>
      <c r="B21" s="295">
        <v>35855906506</v>
      </c>
      <c r="C21" s="295">
        <f>SUM(C22:C30)</f>
        <v>7803453247</v>
      </c>
      <c r="D21" s="295">
        <f>SUM(D22:D30)</f>
        <v>7153722719</v>
      </c>
      <c r="E21" s="295">
        <f>SUM(E22:E30)</f>
        <v>36505637034</v>
      </c>
      <c r="F21" s="295">
        <f t="shared" ref="F21:F30" si="2">E21-B21</f>
        <v>649730528</v>
      </c>
      <c r="G21" s="287"/>
    </row>
    <row r="22" spans="1:7" ht="15" x14ac:dyDescent="0.25">
      <c r="A22" s="293" t="s">
        <v>362</v>
      </c>
      <c r="B22" s="292">
        <v>190374382</v>
      </c>
      <c r="C22" s="292">
        <v>311130466</v>
      </c>
      <c r="D22" s="290">
        <v>280050605</v>
      </c>
      <c r="E22" s="290">
        <f t="shared" ref="E22:E30" si="3">B22+C22-D22</f>
        <v>221454243</v>
      </c>
      <c r="F22" s="290">
        <f t="shared" si="2"/>
        <v>31079861</v>
      </c>
      <c r="G22" s="287"/>
    </row>
    <row r="23" spans="1:7" ht="15" x14ac:dyDescent="0.25">
      <c r="A23" s="293" t="s">
        <v>155</v>
      </c>
      <c r="B23" s="292">
        <v>401414</v>
      </c>
      <c r="C23" s="294">
        <v>0</v>
      </c>
      <c r="D23" s="291">
        <v>0</v>
      </c>
      <c r="E23" s="290">
        <f t="shared" si="3"/>
        <v>401414</v>
      </c>
      <c r="F23" s="290">
        <f t="shared" si="2"/>
        <v>0</v>
      </c>
      <c r="G23" s="287"/>
    </row>
    <row r="24" spans="1:7" ht="15" x14ac:dyDescent="0.25">
      <c r="A24" s="293" t="s">
        <v>312</v>
      </c>
      <c r="B24" s="292">
        <v>34948858566</v>
      </c>
      <c r="C24" s="292">
        <v>6739525137</v>
      </c>
      <c r="D24" s="290">
        <v>5561749310</v>
      </c>
      <c r="E24" s="290">
        <f t="shared" si="3"/>
        <v>36126634393</v>
      </c>
      <c r="F24" s="290">
        <f t="shared" si="2"/>
        <v>1177775827</v>
      </c>
      <c r="G24" s="287"/>
    </row>
    <row r="25" spans="1:7" ht="15" x14ac:dyDescent="0.25">
      <c r="A25" s="293" t="s">
        <v>310</v>
      </c>
      <c r="B25" s="292">
        <v>1980678174</v>
      </c>
      <c r="C25" s="292">
        <v>663394176</v>
      </c>
      <c r="D25" s="290">
        <v>275365922</v>
      </c>
      <c r="E25" s="290">
        <f t="shared" si="3"/>
        <v>2368706428</v>
      </c>
      <c r="F25" s="290">
        <f t="shared" si="2"/>
        <v>388028254</v>
      </c>
      <c r="G25" s="287"/>
    </row>
    <row r="26" spans="1:7" ht="15" x14ac:dyDescent="0.25">
      <c r="A26" s="293" t="s">
        <v>308</v>
      </c>
      <c r="B26" s="292">
        <v>528550169</v>
      </c>
      <c r="C26" s="292">
        <v>63870296</v>
      </c>
      <c r="D26" s="290">
        <v>35106165</v>
      </c>
      <c r="E26" s="290">
        <f t="shared" si="3"/>
        <v>557314300</v>
      </c>
      <c r="F26" s="290">
        <f t="shared" si="2"/>
        <v>28764131</v>
      </c>
      <c r="G26" s="287"/>
    </row>
    <row r="27" spans="1:7" ht="15" x14ac:dyDescent="0.25">
      <c r="A27" s="293" t="s">
        <v>361</v>
      </c>
      <c r="B27" s="292">
        <v>-1888780322</v>
      </c>
      <c r="C27" s="292">
        <v>25533172</v>
      </c>
      <c r="D27" s="290">
        <v>1000739717</v>
      </c>
      <c r="E27" s="290">
        <f t="shared" si="3"/>
        <v>-2863986867</v>
      </c>
      <c r="F27" s="290">
        <f t="shared" si="2"/>
        <v>-975206545</v>
      </c>
      <c r="G27" s="287"/>
    </row>
    <row r="28" spans="1:7" ht="15" x14ac:dyDescent="0.25">
      <c r="A28" s="293" t="s">
        <v>145</v>
      </c>
      <c r="B28" s="292">
        <v>4299800</v>
      </c>
      <c r="C28" s="294">
        <v>0</v>
      </c>
      <c r="D28" s="291">
        <v>0</v>
      </c>
      <c r="E28" s="290">
        <f t="shared" si="3"/>
        <v>4299800</v>
      </c>
      <c r="F28" s="290">
        <f t="shared" si="2"/>
        <v>0</v>
      </c>
      <c r="G28" s="287"/>
    </row>
    <row r="29" spans="1:7" ht="15" x14ac:dyDescent="0.25">
      <c r="A29" s="293" t="s">
        <v>360</v>
      </c>
      <c r="B29" s="294">
        <v>0</v>
      </c>
      <c r="C29" s="294">
        <v>0</v>
      </c>
      <c r="D29" s="291">
        <v>0</v>
      </c>
      <c r="E29" s="290">
        <f t="shared" si="3"/>
        <v>0</v>
      </c>
      <c r="F29" s="290">
        <f t="shared" si="2"/>
        <v>0</v>
      </c>
      <c r="G29" s="287"/>
    </row>
    <row r="30" spans="1:7" ht="15" x14ac:dyDescent="0.25">
      <c r="A30" s="293" t="s">
        <v>359</v>
      </c>
      <c r="B30" s="292">
        <v>91524323</v>
      </c>
      <c r="C30" s="294">
        <v>0</v>
      </c>
      <c r="D30" s="290">
        <v>711000</v>
      </c>
      <c r="E30" s="290">
        <f t="shared" si="3"/>
        <v>90813323</v>
      </c>
      <c r="F30" s="290">
        <f t="shared" si="2"/>
        <v>-711000</v>
      </c>
      <c r="G30" s="287"/>
    </row>
    <row r="31" spans="1:7" ht="15.75" thickBot="1" x14ac:dyDescent="0.3">
      <c r="A31" s="289"/>
      <c r="B31" s="288"/>
      <c r="C31" s="288"/>
      <c r="D31" s="288"/>
      <c r="E31" s="288"/>
      <c r="F31" s="288"/>
      <c r="G31" s="287"/>
    </row>
    <row r="32" spans="1:7" x14ac:dyDescent="0.2">
      <c r="G32" s="287"/>
    </row>
    <row r="34" spans="1:7" x14ac:dyDescent="0.2">
      <c r="A34" s="127"/>
      <c r="B34" s="157"/>
      <c r="C34" s="127"/>
      <c r="D34" s="127"/>
      <c r="E34" s="158"/>
      <c r="F34" s="158"/>
      <c r="G34" s="127"/>
    </row>
    <row r="35" spans="1:7" x14ac:dyDescent="0.2">
      <c r="A35" s="127"/>
      <c r="B35" s="157"/>
      <c r="C35" s="127"/>
      <c r="D35" s="127"/>
      <c r="E35" s="127"/>
      <c r="F35" s="127"/>
      <c r="G35" s="127"/>
    </row>
    <row r="36" spans="1:7" ht="15" x14ac:dyDescent="0.25">
      <c r="A36" s="616" t="s">
        <v>120</v>
      </c>
      <c r="B36" s="616"/>
      <c r="C36" s="616"/>
      <c r="D36" s="616"/>
      <c r="E36" s="616"/>
      <c r="F36" s="616"/>
      <c r="G36" s="286"/>
    </row>
    <row r="37" spans="1:7" ht="15" x14ac:dyDescent="0.25">
      <c r="A37" s="616" t="s">
        <v>121</v>
      </c>
      <c r="B37" s="616"/>
      <c r="C37" s="616"/>
      <c r="D37" s="616"/>
      <c r="E37" s="616"/>
      <c r="F37" s="616"/>
      <c r="G37" s="286"/>
    </row>
  </sheetData>
  <mergeCells count="6">
    <mergeCell ref="A37:F37"/>
    <mergeCell ref="A3:F3"/>
    <mergeCell ref="A4:F4"/>
    <mergeCell ref="A5:F5"/>
    <mergeCell ref="A6:F6"/>
    <mergeCell ref="A36:F36"/>
  </mergeCells>
  <pageMargins left="0.86" right="0.7" top="0.75" bottom="0.75" header="0.3" footer="0.3"/>
  <pageSetup scale="77"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topLeftCell="A3" zoomScale="80" zoomScaleNormal="80" workbookViewId="0">
      <selection activeCell="L38" sqref="L38"/>
    </sheetView>
  </sheetViews>
  <sheetFormatPr baseColWidth="10" defaultColWidth="9.140625" defaultRowHeight="12.75" x14ac:dyDescent="0.2"/>
  <cols>
    <col min="1" max="1" width="3.7109375" customWidth="1"/>
    <col min="2" max="2" width="3.140625" customWidth="1"/>
    <col min="3" max="3" width="43.28515625" customWidth="1"/>
    <col min="4" max="4" width="14.5703125" customWidth="1"/>
    <col min="5" max="5" width="13.42578125" customWidth="1"/>
    <col min="6" max="6" width="22.5703125" bestFit="1" customWidth="1"/>
    <col min="7" max="7" width="16.42578125" bestFit="1" customWidth="1"/>
  </cols>
  <sheetData>
    <row r="1" spans="1:7" s="120" customFormat="1" ht="13.5" hidden="1" thickBot="1" x14ac:dyDescent="0.25">
      <c r="A1" s="126" t="s">
        <v>176</v>
      </c>
      <c r="B1" s="121" t="s">
        <v>177</v>
      </c>
      <c r="C1" s="121" t="s">
        <v>184</v>
      </c>
      <c r="D1" s="121" t="s">
        <v>183</v>
      </c>
      <c r="E1" s="121"/>
      <c r="F1" s="121" t="s">
        <v>182</v>
      </c>
      <c r="G1" s="125" t="s">
        <v>181</v>
      </c>
    </row>
    <row r="2" spans="1:7" ht="13.5" hidden="1" thickBot="1" x14ac:dyDescent="0.25">
      <c r="A2" s="119"/>
      <c r="B2" s="114"/>
      <c r="C2" s="114"/>
      <c r="D2" s="114"/>
      <c r="E2" s="114"/>
      <c r="F2" s="114"/>
      <c r="G2" s="118"/>
    </row>
    <row r="3" spans="1:7" ht="18.75" customHeight="1" x14ac:dyDescent="0.3">
      <c r="A3" s="639" t="s">
        <v>0</v>
      </c>
      <c r="B3" s="640"/>
      <c r="C3" s="640"/>
      <c r="D3" s="640"/>
      <c r="E3" s="640"/>
      <c r="F3" s="640"/>
      <c r="G3" s="641"/>
    </row>
    <row r="4" spans="1:7" ht="15.75" x14ac:dyDescent="0.25">
      <c r="A4" s="642" t="s">
        <v>393</v>
      </c>
      <c r="B4" s="643"/>
      <c r="C4" s="643"/>
      <c r="D4" s="643"/>
      <c r="E4" s="643"/>
      <c r="F4" s="643"/>
      <c r="G4" s="644"/>
    </row>
    <row r="5" spans="1:7" ht="15.75" x14ac:dyDescent="0.25">
      <c r="A5" s="642" t="s">
        <v>553</v>
      </c>
      <c r="B5" s="643"/>
      <c r="C5" s="643"/>
      <c r="D5" s="643"/>
      <c r="E5" s="643"/>
      <c r="F5" s="643"/>
      <c r="G5" s="644"/>
    </row>
    <row r="6" spans="1:7" ht="16.5" thickBot="1" x14ac:dyDescent="0.25">
      <c r="A6" s="645"/>
      <c r="B6" s="646"/>
      <c r="C6" s="646"/>
      <c r="D6" s="646"/>
      <c r="E6" s="646"/>
      <c r="F6" s="646"/>
      <c r="G6" s="647"/>
    </row>
    <row r="7" spans="1:7" ht="15.75" thickBot="1" x14ac:dyDescent="0.3">
      <c r="A7" s="648"/>
      <c r="B7" s="586"/>
      <c r="C7" s="586"/>
      <c r="D7" s="586"/>
      <c r="E7" s="586"/>
      <c r="F7" s="586"/>
      <c r="G7" s="649"/>
    </row>
    <row r="8" spans="1:7" x14ac:dyDescent="0.2">
      <c r="A8" s="650" t="s">
        <v>392</v>
      </c>
      <c r="B8" s="651"/>
      <c r="C8" s="652"/>
      <c r="D8" s="637" t="s">
        <v>391</v>
      </c>
      <c r="E8" s="637" t="s">
        <v>390</v>
      </c>
      <c r="F8" s="637" t="s">
        <v>389</v>
      </c>
      <c r="G8" s="637" t="s">
        <v>388</v>
      </c>
    </row>
    <row r="9" spans="1:7" ht="19.5" customHeight="1" thickBot="1" x14ac:dyDescent="0.25">
      <c r="A9" s="653"/>
      <c r="B9" s="654"/>
      <c r="C9" s="655"/>
      <c r="D9" s="638"/>
      <c r="E9" s="638"/>
      <c r="F9" s="638"/>
      <c r="G9" s="638"/>
    </row>
    <row r="10" spans="1:7" x14ac:dyDescent="0.2">
      <c r="A10" s="112"/>
      <c r="B10" s="109"/>
      <c r="C10" s="109"/>
      <c r="D10" s="109"/>
      <c r="E10" s="109"/>
      <c r="F10" s="109"/>
      <c r="G10" s="108"/>
    </row>
    <row r="11" spans="1:7" ht="15.75" x14ac:dyDescent="0.25">
      <c r="A11" s="335" t="s">
        <v>387</v>
      </c>
      <c r="B11" s="11"/>
      <c r="C11" s="11"/>
      <c r="D11" s="11"/>
      <c r="E11" s="11"/>
      <c r="F11" s="90"/>
      <c r="G11" s="334"/>
    </row>
    <row r="12" spans="1:7" ht="15" x14ac:dyDescent="0.25">
      <c r="A12" s="311"/>
      <c r="B12" s="11"/>
      <c r="C12" s="11"/>
      <c r="D12" s="11"/>
      <c r="E12" s="11"/>
      <c r="F12" s="11"/>
      <c r="G12" s="58"/>
    </row>
    <row r="13" spans="1:7" ht="15.75" thickBot="1" x14ac:dyDescent="0.3">
      <c r="A13" s="327"/>
      <c r="B13" s="333" t="s">
        <v>386</v>
      </c>
      <c r="C13" s="333"/>
      <c r="D13" s="326"/>
      <c r="E13" s="326"/>
      <c r="F13" s="332"/>
      <c r="G13" s="331"/>
    </row>
    <row r="14" spans="1:7" ht="15.75" thickTop="1" x14ac:dyDescent="0.25">
      <c r="A14" s="311"/>
      <c r="B14" s="11"/>
      <c r="C14" s="11"/>
      <c r="D14" s="11"/>
      <c r="E14" s="11"/>
      <c r="F14" s="330"/>
      <c r="G14" s="329"/>
    </row>
    <row r="15" spans="1:7" ht="15" x14ac:dyDescent="0.25">
      <c r="A15" s="321"/>
      <c r="B15" s="320" t="s">
        <v>383</v>
      </c>
      <c r="C15" s="328"/>
      <c r="D15" s="11"/>
      <c r="E15" s="11"/>
      <c r="F15" s="502" t="str">
        <f>+F17</f>
        <v xml:space="preserve">2,355,970,029 </v>
      </c>
      <c r="G15" s="309">
        <f>SUM(G17:G19)</f>
        <v>1051122790</v>
      </c>
    </row>
    <row r="16" spans="1:7" ht="15" x14ac:dyDescent="0.25">
      <c r="A16" s="311"/>
      <c r="B16" s="11"/>
      <c r="C16" s="11"/>
      <c r="D16" s="11"/>
      <c r="E16" s="11"/>
      <c r="F16" s="310"/>
      <c r="G16" s="309"/>
    </row>
    <row r="17" spans="1:7" ht="15" x14ac:dyDescent="0.25">
      <c r="A17" s="81"/>
      <c r="B17" s="11"/>
      <c r="C17" s="318" t="s">
        <v>382</v>
      </c>
      <c r="D17" s="11"/>
      <c r="E17" s="11"/>
      <c r="F17" s="502" t="s">
        <v>560</v>
      </c>
      <c r="G17" s="309">
        <v>1051122790</v>
      </c>
    </row>
    <row r="18" spans="1:7" ht="15" x14ac:dyDescent="0.25">
      <c r="A18" s="81"/>
      <c r="B18" s="11"/>
      <c r="C18" s="318" t="s">
        <v>378</v>
      </c>
      <c r="D18" s="11"/>
      <c r="E18" s="11"/>
      <c r="F18" s="310">
        <v>0</v>
      </c>
      <c r="G18" s="309">
        <v>0</v>
      </c>
    </row>
    <row r="19" spans="1:7" ht="15" x14ac:dyDescent="0.25">
      <c r="A19" s="81"/>
      <c r="B19" s="11"/>
      <c r="C19" s="318" t="s">
        <v>377</v>
      </c>
      <c r="D19" s="11"/>
      <c r="E19" s="11"/>
      <c r="F19" s="310">
        <v>0</v>
      </c>
      <c r="G19" s="309">
        <v>0</v>
      </c>
    </row>
    <row r="20" spans="1:7" ht="15" x14ac:dyDescent="0.25">
      <c r="A20" s="311"/>
      <c r="B20" s="11"/>
      <c r="C20" s="11"/>
      <c r="D20" s="11"/>
      <c r="E20" s="11"/>
      <c r="F20" s="310"/>
      <c r="G20" s="309"/>
    </row>
    <row r="21" spans="1:7" ht="15" x14ac:dyDescent="0.25">
      <c r="A21" s="321"/>
      <c r="B21" s="320" t="s">
        <v>381</v>
      </c>
      <c r="C21" s="11"/>
      <c r="D21" s="11"/>
      <c r="E21" s="11"/>
      <c r="F21" s="310">
        <v>0</v>
      </c>
      <c r="G21" s="309">
        <v>0</v>
      </c>
    </row>
    <row r="22" spans="1:7" ht="15" x14ac:dyDescent="0.25">
      <c r="A22" s="311"/>
      <c r="B22" s="11"/>
      <c r="C22" s="11"/>
      <c r="D22" s="11"/>
      <c r="E22" s="11"/>
      <c r="F22" s="310"/>
      <c r="G22" s="309"/>
    </row>
    <row r="23" spans="1:7" ht="15" x14ac:dyDescent="0.25">
      <c r="A23" s="81"/>
      <c r="B23" s="11"/>
      <c r="C23" s="319" t="s">
        <v>380</v>
      </c>
      <c r="D23" s="11"/>
      <c r="E23" s="11"/>
      <c r="F23" s="310"/>
      <c r="G23" s="309"/>
    </row>
    <row r="24" spans="1:7" ht="15" x14ac:dyDescent="0.25">
      <c r="A24" s="81"/>
      <c r="B24" s="11"/>
      <c r="C24" s="318" t="s">
        <v>379</v>
      </c>
      <c r="D24" s="11"/>
      <c r="E24" s="11"/>
      <c r="F24" s="310"/>
      <c r="G24" s="309"/>
    </row>
    <row r="25" spans="1:7" ht="15" x14ac:dyDescent="0.25">
      <c r="A25" s="81"/>
      <c r="B25" s="11"/>
      <c r="C25" s="318" t="s">
        <v>378</v>
      </c>
      <c r="D25" s="11"/>
      <c r="E25" s="11"/>
      <c r="F25" s="310">
        <v>0</v>
      </c>
      <c r="G25" s="309">
        <v>0</v>
      </c>
    </row>
    <row r="26" spans="1:7" ht="15" x14ac:dyDescent="0.25">
      <c r="A26" s="81"/>
      <c r="B26" s="11"/>
      <c r="C26" s="318" t="s">
        <v>377</v>
      </c>
      <c r="D26" s="11"/>
      <c r="E26" s="11"/>
      <c r="F26" s="310">
        <v>0</v>
      </c>
      <c r="G26" s="309">
        <v>0</v>
      </c>
    </row>
    <row r="27" spans="1:7" ht="15" x14ac:dyDescent="0.25">
      <c r="A27" s="311"/>
      <c r="B27" s="11"/>
      <c r="C27" s="11"/>
      <c r="D27" s="11"/>
      <c r="E27" s="11"/>
      <c r="F27" s="310"/>
      <c r="G27" s="309"/>
    </row>
    <row r="28" spans="1:7" ht="15" x14ac:dyDescent="0.25">
      <c r="A28" s="81"/>
      <c r="B28" s="315" t="s">
        <v>385</v>
      </c>
      <c r="C28" s="314"/>
      <c r="D28" s="314"/>
      <c r="E28" s="314"/>
      <c r="F28" s="503" t="str">
        <f>+F15</f>
        <v xml:space="preserve">2,355,970,029 </v>
      </c>
      <c r="G28" s="312">
        <f>+G15+G21</f>
        <v>1051122790</v>
      </c>
    </row>
    <row r="29" spans="1:7" ht="15" x14ac:dyDescent="0.25">
      <c r="A29" s="311"/>
      <c r="B29" s="11"/>
      <c r="C29" s="11"/>
      <c r="D29" s="11"/>
      <c r="E29" s="11"/>
      <c r="F29" s="310"/>
      <c r="G29" s="309"/>
    </row>
    <row r="30" spans="1:7" ht="15.75" thickBot="1" x14ac:dyDescent="0.3">
      <c r="A30" s="327" t="s">
        <v>384</v>
      </c>
      <c r="B30" s="326"/>
      <c r="C30" s="326"/>
      <c r="D30" s="326"/>
      <c r="E30" s="326"/>
      <c r="F30" s="325"/>
      <c r="G30" s="324"/>
    </row>
    <row r="31" spans="1:7" ht="15.75" thickTop="1" x14ac:dyDescent="0.25">
      <c r="A31" s="311"/>
      <c r="B31" s="11"/>
      <c r="C31" s="11"/>
      <c r="D31" s="11"/>
      <c r="E31" s="11"/>
      <c r="F31" s="310"/>
      <c r="G31" s="309"/>
    </row>
    <row r="32" spans="1:7" ht="15" x14ac:dyDescent="0.25">
      <c r="A32" s="81"/>
      <c r="B32" s="320" t="s">
        <v>383</v>
      </c>
      <c r="C32" s="11"/>
      <c r="D32" s="11"/>
      <c r="E32" s="11"/>
      <c r="F32" s="310">
        <f>+F34</f>
        <v>20726293665</v>
      </c>
      <c r="G32" s="309">
        <f>SUM(G34:G36)</f>
        <v>20613263370</v>
      </c>
    </row>
    <row r="33" spans="1:7" ht="15" x14ac:dyDescent="0.25">
      <c r="A33" s="311"/>
      <c r="B33" s="11"/>
      <c r="C33" s="11"/>
      <c r="D33" s="11"/>
      <c r="E33" s="11"/>
      <c r="F33" s="323"/>
      <c r="G33" s="309"/>
    </row>
    <row r="34" spans="1:7" ht="15" x14ac:dyDescent="0.25">
      <c r="A34" s="81"/>
      <c r="B34" s="11"/>
      <c r="C34" s="318" t="s">
        <v>382</v>
      </c>
      <c r="D34" s="11"/>
      <c r="E34" s="11"/>
      <c r="F34" s="80">
        <v>20726293665</v>
      </c>
      <c r="G34" s="176">
        <v>20613263370</v>
      </c>
    </row>
    <row r="35" spans="1:7" ht="15" x14ac:dyDescent="0.25">
      <c r="A35" s="81"/>
      <c r="B35" s="11"/>
      <c r="C35" s="318" t="s">
        <v>378</v>
      </c>
      <c r="D35" s="11"/>
      <c r="E35" s="11"/>
      <c r="F35" s="310">
        <v>0</v>
      </c>
      <c r="G35" s="322">
        <v>0</v>
      </c>
    </row>
    <row r="36" spans="1:7" ht="15" x14ac:dyDescent="0.25">
      <c r="A36" s="81"/>
      <c r="B36" s="11"/>
      <c r="C36" s="318" t="s">
        <v>377</v>
      </c>
      <c r="D36" s="11"/>
      <c r="E36" s="11"/>
      <c r="F36" s="310">
        <v>0</v>
      </c>
      <c r="G36" s="322">
        <v>0</v>
      </c>
    </row>
    <row r="37" spans="1:7" ht="15" x14ac:dyDescent="0.25">
      <c r="A37" s="311"/>
      <c r="B37" s="11"/>
      <c r="C37" s="11"/>
      <c r="D37" s="11"/>
      <c r="E37" s="11"/>
      <c r="F37" s="310"/>
      <c r="G37" s="309"/>
    </row>
    <row r="38" spans="1:7" ht="15" x14ac:dyDescent="0.25">
      <c r="A38" s="321"/>
      <c r="B38" s="320" t="s">
        <v>381</v>
      </c>
      <c r="C38" s="11"/>
      <c r="D38" s="11"/>
      <c r="E38" s="11"/>
      <c r="F38" s="310">
        <v>0</v>
      </c>
      <c r="G38" s="309">
        <f>SUM(G40:G43)</f>
        <v>0</v>
      </c>
    </row>
    <row r="39" spans="1:7" ht="15" x14ac:dyDescent="0.25">
      <c r="A39" s="311"/>
      <c r="B39" s="11"/>
      <c r="C39" s="11"/>
      <c r="D39" s="11"/>
      <c r="E39" s="11"/>
      <c r="F39" s="310"/>
      <c r="G39" s="309"/>
    </row>
    <row r="40" spans="1:7" ht="15" x14ac:dyDescent="0.25">
      <c r="A40" s="81"/>
      <c r="B40" s="11"/>
      <c r="C40" s="319" t="s">
        <v>380</v>
      </c>
      <c r="D40" s="11"/>
      <c r="E40" s="11"/>
      <c r="F40" s="310"/>
      <c r="G40" s="309"/>
    </row>
    <row r="41" spans="1:7" ht="15" x14ac:dyDescent="0.25">
      <c r="A41" s="81"/>
      <c r="B41" s="11"/>
      <c r="C41" s="318" t="s">
        <v>379</v>
      </c>
      <c r="D41" s="11"/>
      <c r="E41" s="11"/>
      <c r="F41" s="310"/>
      <c r="G41" s="309"/>
    </row>
    <row r="42" spans="1:7" ht="15" x14ac:dyDescent="0.25">
      <c r="A42" s="81"/>
      <c r="B42" s="11"/>
      <c r="C42" s="318" t="s">
        <v>378</v>
      </c>
      <c r="D42" s="11"/>
      <c r="E42" s="11"/>
      <c r="F42" s="310">
        <v>0</v>
      </c>
      <c r="G42" s="309">
        <v>0</v>
      </c>
    </row>
    <row r="43" spans="1:7" ht="15" x14ac:dyDescent="0.25">
      <c r="A43" s="81"/>
      <c r="B43" s="11"/>
      <c r="C43" s="318" t="s">
        <v>377</v>
      </c>
      <c r="D43" s="11"/>
      <c r="E43" s="11"/>
      <c r="F43" s="310">
        <v>0</v>
      </c>
      <c r="G43" s="309">
        <v>0</v>
      </c>
    </row>
    <row r="44" spans="1:7" ht="15" x14ac:dyDescent="0.25">
      <c r="A44" s="311"/>
      <c r="B44" s="11"/>
      <c r="C44" s="11"/>
      <c r="D44" s="11"/>
      <c r="E44" s="11"/>
      <c r="F44" s="310"/>
      <c r="G44" s="309"/>
    </row>
    <row r="45" spans="1:7" ht="15" x14ac:dyDescent="0.25">
      <c r="A45" s="81"/>
      <c r="B45" s="315" t="s">
        <v>376</v>
      </c>
      <c r="C45" s="314"/>
      <c r="D45" s="314"/>
      <c r="E45" s="314"/>
      <c r="F45" s="313">
        <f>+F32</f>
        <v>20726293665</v>
      </c>
      <c r="G45" s="312">
        <f>+G32+G38</f>
        <v>20613263370</v>
      </c>
    </row>
    <row r="46" spans="1:7" ht="15" x14ac:dyDescent="0.25">
      <c r="A46" s="311"/>
      <c r="B46" s="314"/>
      <c r="C46" s="314"/>
      <c r="D46" s="314"/>
      <c r="E46" s="314"/>
      <c r="F46" s="317"/>
      <c r="G46" s="316"/>
    </row>
    <row r="47" spans="1:7" ht="15" x14ac:dyDescent="0.25">
      <c r="A47" s="81"/>
      <c r="B47" s="315" t="s">
        <v>375</v>
      </c>
      <c r="C47" s="314"/>
      <c r="D47" s="314"/>
      <c r="E47" s="314"/>
      <c r="F47" s="504">
        <v>5671545522</v>
      </c>
      <c r="G47" s="505">
        <v>5368013685</v>
      </c>
    </row>
    <row r="48" spans="1:7" ht="15" x14ac:dyDescent="0.25">
      <c r="A48" s="311"/>
      <c r="B48" s="11"/>
      <c r="C48" s="11"/>
      <c r="D48" s="11"/>
      <c r="E48" s="11"/>
      <c r="F48" s="310"/>
      <c r="G48" s="309"/>
    </row>
    <row r="49" spans="1:7" ht="15" x14ac:dyDescent="0.25">
      <c r="A49" s="311"/>
      <c r="B49" s="11"/>
      <c r="C49" s="11"/>
      <c r="D49" s="11"/>
      <c r="E49" s="11"/>
      <c r="F49" s="310"/>
      <c r="G49" s="309"/>
    </row>
    <row r="50" spans="1:7" ht="15" x14ac:dyDescent="0.25">
      <c r="A50" s="308" t="s">
        <v>374</v>
      </c>
      <c r="B50" s="11"/>
      <c r="C50" s="11"/>
      <c r="D50" s="11"/>
      <c r="E50" s="11"/>
      <c r="F50" s="307">
        <f>+F28+F45+F47</f>
        <v>28753809216</v>
      </c>
      <c r="G50" s="306">
        <f>+G28+G45+G47</f>
        <v>27032399845</v>
      </c>
    </row>
    <row r="51" spans="1:7" ht="13.5" thickBot="1" x14ac:dyDescent="0.25">
      <c r="A51" s="57"/>
      <c r="B51" s="55"/>
      <c r="C51" s="55"/>
      <c r="D51" s="55"/>
      <c r="E51" s="55"/>
      <c r="F51" s="305"/>
      <c r="G51" s="304"/>
    </row>
    <row r="52" spans="1:7" x14ac:dyDescent="0.2">
      <c r="A52" s="11"/>
      <c r="B52" s="11"/>
      <c r="C52" s="11"/>
    </row>
    <row r="54" spans="1:7" x14ac:dyDescent="0.2">
      <c r="C54" s="127"/>
      <c r="D54" s="157"/>
      <c r="E54" s="127"/>
      <c r="F54" s="127"/>
      <c r="G54" s="158"/>
    </row>
    <row r="55" spans="1:7" x14ac:dyDescent="0.2">
      <c r="C55" s="127"/>
      <c r="D55" s="157"/>
      <c r="E55" s="127"/>
      <c r="F55" s="127"/>
      <c r="G55" s="127"/>
    </row>
    <row r="56" spans="1:7" ht="15" x14ac:dyDescent="0.25">
      <c r="A56" s="616" t="s">
        <v>120</v>
      </c>
      <c r="B56" s="616"/>
      <c r="C56" s="616"/>
      <c r="D56" s="616"/>
      <c r="E56" s="616"/>
      <c r="F56" s="616"/>
      <c r="G56" s="616"/>
    </row>
    <row r="57" spans="1:7" ht="15" x14ac:dyDescent="0.25">
      <c r="A57" s="616" t="s">
        <v>121</v>
      </c>
      <c r="B57" s="616"/>
      <c r="C57" s="616"/>
      <c r="D57" s="616"/>
      <c r="E57" s="616"/>
      <c r="F57" s="616"/>
      <c r="G57" s="616"/>
    </row>
  </sheetData>
  <mergeCells count="12">
    <mergeCell ref="F8:F9"/>
    <mergeCell ref="G8:G9"/>
    <mergeCell ref="A56:G56"/>
    <mergeCell ref="A57:G57"/>
    <mergeCell ref="A3:G3"/>
    <mergeCell ref="A4:G4"/>
    <mergeCell ref="A5:G5"/>
    <mergeCell ref="A6:G6"/>
    <mergeCell ref="A7:G7"/>
    <mergeCell ref="A8:C9"/>
    <mergeCell ref="D8:D9"/>
    <mergeCell ref="E8:E9"/>
  </mergeCells>
  <printOptions horizontalCentered="1"/>
  <pageMargins left="0.19685039370078741" right="0.19685039370078741" top="0.19685039370078741" bottom="0.19685039370078741" header="0.31496062992125984" footer="0.31496062992125984"/>
  <pageSetup scale="80"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49"/>
  <sheetViews>
    <sheetView topLeftCell="A2" workbookViewId="0">
      <selection activeCell="I56" sqref="I56"/>
    </sheetView>
  </sheetViews>
  <sheetFormatPr baseColWidth="10" defaultRowHeight="12.75" x14ac:dyDescent="0.2"/>
  <cols>
    <col min="1" max="1" width="1.140625" style="127" customWidth="1"/>
    <col min="2" max="2" width="34.42578125" style="127" customWidth="1"/>
    <col min="3" max="3" width="14.7109375" style="127" bestFit="1" customWidth="1"/>
    <col min="4" max="4" width="21.42578125" style="127" customWidth="1"/>
    <col min="5" max="5" width="17.42578125" style="127" customWidth="1"/>
    <col min="6" max="6" width="16.28515625" style="127" customWidth="1"/>
    <col min="7" max="7" width="18.28515625" style="127" customWidth="1"/>
    <col min="8" max="8" width="18.42578125" style="128" customWidth="1"/>
    <col min="9" max="9" width="15.85546875" style="127" customWidth="1"/>
    <col min="10" max="10" width="21.28515625" style="127" customWidth="1"/>
    <col min="11" max="11" width="11.42578125" style="127"/>
    <col min="12" max="12" width="15.28515625" style="127" bestFit="1" customWidth="1"/>
    <col min="13" max="16384" width="11.42578125" style="127"/>
  </cols>
  <sheetData>
    <row r="1" spans="1:12" ht="13.5" hidden="1" thickBot="1" x14ac:dyDescent="0.25">
      <c r="A1" s="373" t="s">
        <v>176</v>
      </c>
      <c r="B1" s="373" t="s">
        <v>443</v>
      </c>
      <c r="D1" s="373"/>
      <c r="G1" s="127" t="s">
        <v>442</v>
      </c>
      <c r="H1" s="128" t="s">
        <v>180</v>
      </c>
      <c r="I1" s="127" t="s">
        <v>179</v>
      </c>
      <c r="J1" s="127" t="s">
        <v>178</v>
      </c>
      <c r="K1" s="127" t="s">
        <v>442</v>
      </c>
      <c r="L1" s="372">
        <v>42735</v>
      </c>
    </row>
    <row r="2" spans="1:12" ht="18.75" customHeight="1" x14ac:dyDescent="0.2">
      <c r="B2" s="656" t="s">
        <v>0</v>
      </c>
      <c r="C2" s="657"/>
      <c r="D2" s="657"/>
      <c r="E2" s="657"/>
      <c r="F2" s="657"/>
      <c r="G2" s="657"/>
      <c r="H2" s="657"/>
      <c r="I2" s="657"/>
      <c r="J2" s="658"/>
      <c r="K2" s="336"/>
    </row>
    <row r="3" spans="1:12" ht="15.75" x14ac:dyDescent="0.2">
      <c r="B3" s="659" t="s">
        <v>441</v>
      </c>
      <c r="C3" s="660"/>
      <c r="D3" s="660"/>
      <c r="E3" s="660"/>
      <c r="F3" s="660"/>
      <c r="G3" s="660"/>
      <c r="H3" s="660"/>
      <c r="I3" s="660"/>
      <c r="J3" s="661"/>
      <c r="K3" s="336"/>
    </row>
    <row r="4" spans="1:12" ht="15.75" x14ac:dyDescent="0.2">
      <c r="B4" s="662" t="s">
        <v>553</v>
      </c>
      <c r="C4" s="663"/>
      <c r="D4" s="663"/>
      <c r="E4" s="663"/>
      <c r="F4" s="663"/>
      <c r="G4" s="663"/>
      <c r="H4" s="663"/>
      <c r="I4" s="663"/>
      <c r="J4" s="664"/>
      <c r="K4" s="336"/>
    </row>
    <row r="5" spans="1:12" ht="16.5" thickBot="1" x14ac:dyDescent="0.25">
      <c r="B5" s="665"/>
      <c r="C5" s="666"/>
      <c r="D5" s="666"/>
      <c r="E5" s="666"/>
      <c r="F5" s="666"/>
      <c r="G5" s="666"/>
      <c r="H5" s="666"/>
      <c r="I5" s="666"/>
      <c r="J5" s="667"/>
      <c r="K5" s="336"/>
    </row>
    <row r="6" spans="1:12" ht="38.25" x14ac:dyDescent="0.2">
      <c r="B6" s="668" t="s">
        <v>440</v>
      </c>
      <c r="C6" s="669"/>
      <c r="D6" s="345" t="s">
        <v>439</v>
      </c>
      <c r="E6" s="672" t="s">
        <v>438</v>
      </c>
      <c r="F6" s="672" t="s">
        <v>437</v>
      </c>
      <c r="G6" s="672" t="s">
        <v>436</v>
      </c>
      <c r="H6" s="371" t="s">
        <v>435</v>
      </c>
      <c r="I6" s="672" t="s">
        <v>434</v>
      </c>
      <c r="J6" s="672" t="s">
        <v>433</v>
      </c>
      <c r="K6" s="336"/>
    </row>
    <row r="7" spans="1:12" ht="26.25" thickBot="1" x14ac:dyDescent="0.25">
      <c r="B7" s="670"/>
      <c r="C7" s="671"/>
      <c r="D7" s="529" t="s">
        <v>556</v>
      </c>
      <c r="E7" s="673"/>
      <c r="F7" s="673"/>
      <c r="G7" s="673"/>
      <c r="H7" s="370" t="s">
        <v>432</v>
      </c>
      <c r="I7" s="673"/>
      <c r="J7" s="673"/>
      <c r="K7" s="336"/>
      <c r="L7" s="237"/>
    </row>
    <row r="8" spans="1:12" x14ac:dyDescent="0.2">
      <c r="B8" s="676"/>
      <c r="C8" s="677"/>
      <c r="D8" s="369"/>
      <c r="E8" s="368"/>
      <c r="F8" s="369"/>
      <c r="G8" s="368"/>
      <c r="H8" s="369"/>
      <c r="I8" s="368"/>
      <c r="J8" s="368"/>
      <c r="K8" s="336"/>
      <c r="L8" s="129"/>
    </row>
    <row r="9" spans="1:12" x14ac:dyDescent="0.2">
      <c r="B9" s="674" t="s">
        <v>431</v>
      </c>
      <c r="C9" s="675"/>
      <c r="D9" s="354">
        <f>+D10+D14</f>
        <v>23082263694</v>
      </c>
      <c r="E9" s="354">
        <f>+E10+E14</f>
        <v>2584150842</v>
      </c>
      <c r="F9" s="354">
        <f>+F10+F14</f>
        <v>4002028376</v>
      </c>
      <c r="G9" s="354">
        <f>+G10+G14</f>
        <v>0</v>
      </c>
      <c r="H9" s="350">
        <f>+D9+E9-F9+G9</f>
        <v>21664386160</v>
      </c>
      <c r="I9" s="354">
        <f>+I10+I14</f>
        <v>1336991006</v>
      </c>
      <c r="J9" s="354">
        <f>+J10+J14</f>
        <v>27181748</v>
      </c>
      <c r="K9" s="336"/>
    </row>
    <row r="10" spans="1:12" x14ac:dyDescent="0.2">
      <c r="B10" s="674" t="s">
        <v>430</v>
      </c>
      <c r="C10" s="675"/>
      <c r="D10" s="354">
        <f>+D11+D12+D13</f>
        <v>2355970029</v>
      </c>
      <c r="E10" s="500">
        <f>+E11+E12+E13</f>
        <v>848000000</v>
      </c>
      <c r="F10" s="350">
        <f>+F11+F12+F13</f>
        <v>2152847239</v>
      </c>
      <c r="G10" s="354">
        <f>+G11+G12+G13</f>
        <v>0</v>
      </c>
      <c r="H10" s="354">
        <f>+D10+E10-F10+G10</f>
        <v>1051122790</v>
      </c>
      <c r="I10" s="500">
        <f>+I11+I12+I13</f>
        <v>112296035</v>
      </c>
      <c r="J10" s="354">
        <f>+J11+J12+J13</f>
        <v>1305000</v>
      </c>
      <c r="K10" s="336"/>
    </row>
    <row r="11" spans="1:12" x14ac:dyDescent="0.2">
      <c r="B11" s="678" t="s">
        <v>429</v>
      </c>
      <c r="C11" s="679"/>
      <c r="D11" s="358">
        <v>2355970029</v>
      </c>
      <c r="E11" s="358">
        <v>848000000</v>
      </c>
      <c r="F11" s="358">
        <v>2152847239</v>
      </c>
      <c r="G11" s="367">
        <v>0</v>
      </c>
      <c r="H11" s="367">
        <f>+D11+E11-F11+G11</f>
        <v>1051122790</v>
      </c>
      <c r="I11" s="357">
        <v>112296035</v>
      </c>
      <c r="J11" s="358">
        <v>1305000</v>
      </c>
      <c r="K11" s="336"/>
    </row>
    <row r="12" spans="1:12" x14ac:dyDescent="0.2">
      <c r="B12" s="678" t="s">
        <v>428</v>
      </c>
      <c r="C12" s="679"/>
      <c r="D12" s="358">
        <v>0</v>
      </c>
      <c r="E12" s="358">
        <v>0</v>
      </c>
      <c r="F12" s="358">
        <v>0</v>
      </c>
      <c r="G12" s="367">
        <v>0</v>
      </c>
      <c r="H12" s="354">
        <f>+D12+E12+F12+G12</f>
        <v>0</v>
      </c>
      <c r="I12" s="357">
        <v>0</v>
      </c>
      <c r="J12" s="358">
        <v>0</v>
      </c>
      <c r="K12" s="336"/>
    </row>
    <row r="13" spans="1:12" x14ac:dyDescent="0.2">
      <c r="B13" s="678" t="s">
        <v>427</v>
      </c>
      <c r="C13" s="679"/>
      <c r="D13" s="358">
        <v>0</v>
      </c>
      <c r="E13" s="358">
        <v>0</v>
      </c>
      <c r="F13" s="358">
        <v>0</v>
      </c>
      <c r="G13" s="367">
        <v>0</v>
      </c>
      <c r="H13" s="354">
        <f>+D13+E13+F13+G13</f>
        <v>0</v>
      </c>
      <c r="I13" s="357">
        <v>0</v>
      </c>
      <c r="J13" s="358">
        <v>0</v>
      </c>
      <c r="K13" s="336"/>
    </row>
    <row r="14" spans="1:12" x14ac:dyDescent="0.2">
      <c r="B14" s="674" t="s">
        <v>426</v>
      </c>
      <c r="C14" s="675"/>
      <c r="D14" s="354">
        <f>+D15+D16+D17</f>
        <v>20726293665</v>
      </c>
      <c r="E14" s="354">
        <f>+E15+E16+E17</f>
        <v>1736150842</v>
      </c>
      <c r="F14" s="350">
        <f>+F15+F16+F17</f>
        <v>1849181137</v>
      </c>
      <c r="G14" s="354">
        <f>+G15+G16+G17</f>
        <v>0</v>
      </c>
      <c r="H14" s="350">
        <f>+D14+E14-F14+G14</f>
        <v>20613263370</v>
      </c>
      <c r="I14" s="354">
        <f>+I15+I16+I17</f>
        <v>1224694971</v>
      </c>
      <c r="J14" s="354">
        <f>+J15+J16+J17</f>
        <v>25876748</v>
      </c>
      <c r="K14" s="336"/>
    </row>
    <row r="15" spans="1:12" x14ac:dyDescent="0.2">
      <c r="B15" s="678" t="s">
        <v>425</v>
      </c>
      <c r="C15" s="679"/>
      <c r="D15" s="358">
        <v>20726293665</v>
      </c>
      <c r="E15" s="358">
        <v>1736150842</v>
      </c>
      <c r="F15" s="358">
        <v>1849181137</v>
      </c>
      <c r="G15" s="367">
        <v>0</v>
      </c>
      <c r="H15" s="367">
        <f>+D15+E15-F15+G15</f>
        <v>20613263370</v>
      </c>
      <c r="I15" s="367">
        <v>1224694971</v>
      </c>
      <c r="J15" s="367">
        <v>25876748</v>
      </c>
      <c r="K15" s="336"/>
    </row>
    <row r="16" spans="1:12" x14ac:dyDescent="0.2">
      <c r="B16" s="678" t="s">
        <v>424</v>
      </c>
      <c r="C16" s="679"/>
      <c r="D16" s="358">
        <v>0</v>
      </c>
      <c r="E16" s="358">
        <v>0</v>
      </c>
      <c r="F16" s="358">
        <v>0</v>
      </c>
      <c r="G16" s="367">
        <v>0</v>
      </c>
      <c r="H16" s="367">
        <f>+D16+E16-F16+G16</f>
        <v>0</v>
      </c>
      <c r="I16" s="357">
        <v>0</v>
      </c>
      <c r="J16" s="367">
        <v>0</v>
      </c>
      <c r="K16" s="336"/>
    </row>
    <row r="17" spans="2:11" x14ac:dyDescent="0.2">
      <c r="B17" s="680" t="s">
        <v>423</v>
      </c>
      <c r="C17" s="681"/>
      <c r="D17" s="358">
        <v>0</v>
      </c>
      <c r="E17" s="358">
        <v>0</v>
      </c>
      <c r="F17" s="358">
        <v>0</v>
      </c>
      <c r="G17" s="367">
        <v>0</v>
      </c>
      <c r="H17" s="367">
        <f>+D17+E17-F17+G17</f>
        <v>0</v>
      </c>
      <c r="I17" s="357">
        <v>0</v>
      </c>
      <c r="J17" s="367">
        <v>0</v>
      </c>
      <c r="K17" s="336"/>
    </row>
    <row r="18" spans="2:11" x14ac:dyDescent="0.2">
      <c r="B18" s="674" t="s">
        <v>422</v>
      </c>
      <c r="C18" s="675"/>
      <c r="D18" s="366">
        <v>5671545522</v>
      </c>
      <c r="E18" s="364"/>
      <c r="F18" s="365"/>
      <c r="G18" s="364"/>
      <c r="H18" s="359">
        <v>5368013685</v>
      </c>
      <c r="I18" s="358">
        <v>0</v>
      </c>
      <c r="J18" s="364">
        <v>0</v>
      </c>
      <c r="K18" s="336"/>
    </row>
    <row r="19" spans="2:11" x14ac:dyDescent="0.2">
      <c r="B19" s="530"/>
      <c r="C19" s="531"/>
      <c r="D19" s="357"/>
      <c r="E19" s="362"/>
      <c r="F19" s="363"/>
      <c r="G19" s="362"/>
      <c r="H19" s="350">
        <v>0</v>
      </c>
      <c r="I19" s="362"/>
      <c r="J19" s="362"/>
      <c r="K19" s="336"/>
    </row>
    <row r="20" spans="2:11" x14ac:dyDescent="0.2">
      <c r="B20" s="674" t="s">
        <v>421</v>
      </c>
      <c r="C20" s="675"/>
      <c r="D20" s="350">
        <f>+D9+D18</f>
        <v>28753809216</v>
      </c>
      <c r="E20" s="354"/>
      <c r="F20" s="350"/>
      <c r="G20" s="354">
        <f>+G9+G18</f>
        <v>0</v>
      </c>
      <c r="H20" s="350">
        <f>+H9+H18</f>
        <v>27032399845</v>
      </c>
      <c r="I20" s="354">
        <f>+I9+I18</f>
        <v>1336991006</v>
      </c>
      <c r="J20" s="354">
        <f>+J9+J18</f>
        <v>27181748</v>
      </c>
      <c r="K20" s="336"/>
    </row>
    <row r="21" spans="2:11" x14ac:dyDescent="0.2">
      <c r="B21" s="674"/>
      <c r="C21" s="675"/>
      <c r="D21" s="350"/>
      <c r="E21" s="360"/>
      <c r="F21" s="361"/>
      <c r="G21" s="360"/>
      <c r="H21" s="350">
        <f>+D21+E21-F21+G21</f>
        <v>0</v>
      </c>
      <c r="I21" s="360"/>
      <c r="J21" s="360"/>
      <c r="K21" s="336"/>
    </row>
    <row r="22" spans="2:11" x14ac:dyDescent="0.2">
      <c r="B22" s="674" t="s">
        <v>420</v>
      </c>
      <c r="C22" s="675"/>
      <c r="D22" s="359">
        <v>1382532868</v>
      </c>
      <c r="E22" s="359">
        <f>+E23+E24+E25</f>
        <v>0</v>
      </c>
      <c r="F22" s="359">
        <f>+F23+F24+F25</f>
        <v>51502496</v>
      </c>
      <c r="G22" s="359">
        <f>+G23+G24+G25</f>
        <v>0</v>
      </c>
      <c r="H22" s="350">
        <v>1331030372</v>
      </c>
      <c r="I22" s="359">
        <f>+I23+I24+I25</f>
        <v>58025235</v>
      </c>
      <c r="J22" s="359">
        <f>+J23+J24+J25</f>
        <v>14294329</v>
      </c>
      <c r="K22" s="336"/>
    </row>
    <row r="23" spans="2:11" x14ac:dyDescent="0.2">
      <c r="B23" s="683" t="s">
        <v>419</v>
      </c>
      <c r="C23" s="684"/>
      <c r="D23" s="358">
        <v>1382532868</v>
      </c>
      <c r="E23" s="358">
        <v>0</v>
      </c>
      <c r="F23" s="358">
        <v>51502496</v>
      </c>
      <c r="G23" s="358">
        <v>0</v>
      </c>
      <c r="H23" s="367">
        <f t="shared" ref="H23:H30" si="0">+D23+E23-F23+G23</f>
        <v>1331030372</v>
      </c>
      <c r="I23" s="501">
        <v>58025235</v>
      </c>
      <c r="J23" s="501">
        <v>14294329</v>
      </c>
      <c r="K23" s="336"/>
    </row>
    <row r="24" spans="2:11" x14ac:dyDescent="0.2">
      <c r="B24" s="683" t="s">
        <v>418</v>
      </c>
      <c r="C24" s="684"/>
      <c r="D24" s="357"/>
      <c r="E24" s="355"/>
      <c r="F24" s="356"/>
      <c r="G24" s="355"/>
      <c r="H24" s="357">
        <f t="shared" si="0"/>
        <v>0</v>
      </c>
      <c r="I24" s="355"/>
      <c r="J24" s="355"/>
      <c r="K24" s="336"/>
    </row>
    <row r="25" spans="2:11" x14ac:dyDescent="0.2">
      <c r="B25" s="683" t="s">
        <v>417</v>
      </c>
      <c r="C25" s="684"/>
      <c r="D25" s="353"/>
      <c r="E25" s="349"/>
      <c r="F25" s="351"/>
      <c r="G25" s="349"/>
      <c r="H25" s="357">
        <f t="shared" si="0"/>
        <v>0</v>
      </c>
      <c r="I25" s="349"/>
      <c r="J25" s="349"/>
      <c r="K25" s="336"/>
    </row>
    <row r="26" spans="2:11" x14ac:dyDescent="0.2">
      <c r="B26" s="685"/>
      <c r="C26" s="686"/>
      <c r="D26" s="352"/>
      <c r="E26" s="349"/>
      <c r="F26" s="351"/>
      <c r="G26" s="349"/>
      <c r="H26" s="350"/>
      <c r="I26" s="349"/>
      <c r="J26" s="349"/>
      <c r="K26" s="336"/>
    </row>
    <row r="27" spans="2:11" x14ac:dyDescent="0.2">
      <c r="B27" s="674" t="s">
        <v>416</v>
      </c>
      <c r="C27" s="675"/>
      <c r="D27" s="354">
        <f>+D28+D29+D30</f>
        <v>0</v>
      </c>
      <c r="E27" s="354">
        <f>+E28+E29+E30</f>
        <v>0</v>
      </c>
      <c r="F27" s="354">
        <f>+F28+F29+F30</f>
        <v>0</v>
      </c>
      <c r="G27" s="354">
        <f>+G28+G29+G30</f>
        <v>0</v>
      </c>
      <c r="H27" s="350">
        <f t="shared" si="0"/>
        <v>0</v>
      </c>
      <c r="I27" s="354">
        <f>+I28+I29+I30</f>
        <v>0</v>
      </c>
      <c r="J27" s="354">
        <f>+J28+J29+J30</f>
        <v>0</v>
      </c>
      <c r="K27" s="336"/>
    </row>
    <row r="28" spans="2:11" x14ac:dyDescent="0.2">
      <c r="B28" s="683" t="s">
        <v>415</v>
      </c>
      <c r="C28" s="684"/>
      <c r="D28" s="353"/>
      <c r="E28" s="349"/>
      <c r="F28" s="351"/>
      <c r="G28" s="349"/>
      <c r="H28" s="357">
        <f t="shared" si="0"/>
        <v>0</v>
      </c>
      <c r="I28" s="349"/>
      <c r="J28" s="349"/>
      <c r="K28" s="336"/>
    </row>
    <row r="29" spans="2:11" x14ac:dyDescent="0.2">
      <c r="B29" s="683" t="s">
        <v>414</v>
      </c>
      <c r="C29" s="684"/>
      <c r="D29" s="353"/>
      <c r="E29" s="349"/>
      <c r="F29" s="351"/>
      <c r="G29" s="349"/>
      <c r="H29" s="357">
        <f t="shared" si="0"/>
        <v>0</v>
      </c>
      <c r="I29" s="349"/>
      <c r="J29" s="349"/>
      <c r="K29" s="336"/>
    </row>
    <row r="30" spans="2:11" x14ac:dyDescent="0.2">
      <c r="B30" s="683" t="s">
        <v>413</v>
      </c>
      <c r="C30" s="684"/>
      <c r="D30" s="352"/>
      <c r="E30" s="349"/>
      <c r="F30" s="351"/>
      <c r="G30" s="349"/>
      <c r="H30" s="357">
        <f t="shared" si="0"/>
        <v>0</v>
      </c>
      <c r="I30" s="349"/>
      <c r="J30" s="349"/>
      <c r="K30" s="336"/>
    </row>
    <row r="31" spans="2:11" ht="13.5" thickBot="1" x14ac:dyDescent="0.25">
      <c r="B31" s="687"/>
      <c r="C31" s="688"/>
      <c r="D31" s="348"/>
      <c r="E31" s="346"/>
      <c r="F31" s="347"/>
      <c r="G31" s="346"/>
      <c r="H31" s="347"/>
      <c r="I31" s="346"/>
      <c r="J31" s="346"/>
      <c r="K31" s="336"/>
    </row>
    <row r="32" spans="2:11" x14ac:dyDescent="0.2">
      <c r="B32" s="336"/>
      <c r="C32" s="336"/>
      <c r="D32" s="336"/>
      <c r="E32" s="336"/>
      <c r="F32" s="336"/>
      <c r="G32" s="336"/>
      <c r="I32" s="336"/>
      <c r="J32" s="336"/>
      <c r="K32" s="336"/>
    </row>
    <row r="33" spans="2:11" ht="24.75" customHeight="1" x14ac:dyDescent="0.2">
      <c r="B33" s="682" t="s">
        <v>412</v>
      </c>
      <c r="C33" s="682"/>
      <c r="D33" s="682"/>
      <c r="E33" s="682"/>
      <c r="F33" s="682"/>
      <c r="G33" s="682"/>
      <c r="H33" s="682"/>
      <c r="I33" s="682"/>
      <c r="J33" s="682"/>
      <c r="K33" s="336"/>
    </row>
    <row r="34" spans="2:11" x14ac:dyDescent="0.2">
      <c r="B34" s="689" t="s">
        <v>411</v>
      </c>
      <c r="C34" s="689"/>
      <c r="D34" s="689"/>
      <c r="E34" s="689"/>
      <c r="F34" s="689"/>
      <c r="G34" s="689"/>
      <c r="H34" s="689"/>
      <c r="I34" s="689"/>
      <c r="J34" s="689"/>
      <c r="K34" s="336"/>
    </row>
    <row r="35" spans="2:11" ht="13.5" thickBot="1" x14ac:dyDescent="0.25">
      <c r="B35" s="336"/>
      <c r="C35" s="336"/>
      <c r="D35" s="336"/>
      <c r="E35" s="336"/>
      <c r="F35" s="336"/>
      <c r="G35" s="336"/>
      <c r="I35" s="336"/>
      <c r="J35" s="336"/>
      <c r="K35" s="336"/>
    </row>
    <row r="36" spans="2:11" x14ac:dyDescent="0.2">
      <c r="B36" s="690" t="s">
        <v>410</v>
      </c>
      <c r="C36" s="528" t="s">
        <v>409</v>
      </c>
      <c r="D36" s="528" t="s">
        <v>408</v>
      </c>
      <c r="E36" s="528" t="s">
        <v>407</v>
      </c>
      <c r="F36" s="672" t="s">
        <v>406</v>
      </c>
      <c r="G36" s="528" t="s">
        <v>405</v>
      </c>
      <c r="I36" s="336"/>
      <c r="J36" s="336"/>
      <c r="K36" s="336"/>
    </row>
    <row r="37" spans="2:11" x14ac:dyDescent="0.2">
      <c r="B37" s="691"/>
      <c r="C37" s="345" t="s">
        <v>404</v>
      </c>
      <c r="D37" s="345" t="s">
        <v>403</v>
      </c>
      <c r="E37" s="345" t="s">
        <v>402</v>
      </c>
      <c r="F37" s="693"/>
      <c r="G37" s="345" t="s">
        <v>401</v>
      </c>
      <c r="I37" s="336"/>
      <c r="J37" s="336"/>
      <c r="K37" s="336"/>
    </row>
    <row r="38" spans="2:11" ht="13.5" thickBot="1" x14ac:dyDescent="0.25">
      <c r="B38" s="692"/>
      <c r="C38" s="344"/>
      <c r="D38" s="529" t="s">
        <v>400</v>
      </c>
      <c r="E38" s="344"/>
      <c r="F38" s="673"/>
      <c r="G38" s="344"/>
      <c r="I38" s="336"/>
      <c r="J38" s="336"/>
      <c r="K38" s="336"/>
    </row>
    <row r="39" spans="2:11" x14ac:dyDescent="0.2">
      <c r="B39" s="343" t="s">
        <v>399</v>
      </c>
      <c r="C39" s="531"/>
      <c r="D39" s="531"/>
      <c r="E39" s="531"/>
      <c r="F39" s="531"/>
      <c r="G39" s="531"/>
      <c r="I39" s="336"/>
      <c r="J39" s="336"/>
      <c r="K39" s="336"/>
    </row>
    <row r="40" spans="2:11" x14ac:dyDescent="0.2">
      <c r="B40" s="342" t="s">
        <v>397</v>
      </c>
      <c r="C40" s="546">
        <v>855970029</v>
      </c>
      <c r="D40" s="340">
        <v>12</v>
      </c>
      <c r="E40" s="340" t="s">
        <v>398</v>
      </c>
      <c r="F40" s="341">
        <v>0</v>
      </c>
      <c r="G40" s="547" t="s">
        <v>580</v>
      </c>
      <c r="I40" s="336"/>
      <c r="J40" s="336"/>
      <c r="K40" s="336"/>
    </row>
    <row r="41" spans="2:11" x14ac:dyDescent="0.2">
      <c r="B41" s="342" t="s">
        <v>397</v>
      </c>
      <c r="C41" s="546">
        <v>1500000000</v>
      </c>
      <c r="D41" s="340">
        <v>12</v>
      </c>
      <c r="E41" s="340" t="s">
        <v>396</v>
      </c>
      <c r="F41" s="341">
        <v>17226000</v>
      </c>
      <c r="G41" s="547">
        <v>9.9199999999999997E-2</v>
      </c>
      <c r="I41" s="336"/>
      <c r="J41" s="336"/>
      <c r="K41" s="336"/>
    </row>
    <row r="42" spans="2:11" x14ac:dyDescent="0.2">
      <c r="B42" s="342" t="s">
        <v>395</v>
      </c>
      <c r="C42" s="546">
        <v>500000000</v>
      </c>
      <c r="D42" s="340">
        <v>12</v>
      </c>
      <c r="E42" s="340" t="s">
        <v>394</v>
      </c>
      <c r="F42" s="341">
        <v>0</v>
      </c>
      <c r="G42" s="547">
        <v>7.5600000000000001E-2</v>
      </c>
      <c r="I42" s="336"/>
      <c r="J42" s="336"/>
      <c r="K42" s="336"/>
    </row>
    <row r="43" spans="2:11" ht="13.5" thickBot="1" x14ac:dyDescent="0.25">
      <c r="B43" s="339" t="s">
        <v>395</v>
      </c>
      <c r="C43" s="548">
        <v>750000000</v>
      </c>
      <c r="D43" s="532">
        <v>12</v>
      </c>
      <c r="E43" s="532" t="s">
        <v>581</v>
      </c>
      <c r="F43" s="338">
        <v>1035000</v>
      </c>
      <c r="G43" s="549">
        <v>8.7499999999999994E-2</v>
      </c>
      <c r="I43" s="336"/>
      <c r="J43" s="336"/>
      <c r="K43" s="336"/>
    </row>
    <row r="44" spans="2:11" x14ac:dyDescent="0.2">
      <c r="B44" s="336"/>
      <c r="C44" s="336"/>
      <c r="D44" s="336"/>
      <c r="E44" s="336"/>
      <c r="F44" s="336"/>
      <c r="G44" s="336"/>
      <c r="I44" s="336"/>
      <c r="J44" s="336"/>
      <c r="K44" s="336"/>
    </row>
    <row r="45" spans="2:11" x14ac:dyDescent="0.2">
      <c r="B45" s="336"/>
      <c r="C45" s="336"/>
      <c r="D45" s="336"/>
      <c r="E45" s="336"/>
      <c r="F45" s="336"/>
      <c r="G45" s="336"/>
      <c r="I45" s="336"/>
      <c r="J45" s="336"/>
      <c r="K45" s="336"/>
    </row>
    <row r="48" spans="2:11" x14ac:dyDescent="0.2">
      <c r="B48" s="606" t="s">
        <v>120</v>
      </c>
      <c r="C48" s="606"/>
      <c r="D48" s="606"/>
      <c r="E48" s="606"/>
      <c r="F48" s="606"/>
      <c r="G48" s="606"/>
      <c r="H48" s="606"/>
      <c r="I48" s="606"/>
      <c r="J48" s="606"/>
    </row>
    <row r="49" spans="2:10" x14ac:dyDescent="0.2">
      <c r="B49" s="606" t="s">
        <v>121</v>
      </c>
      <c r="C49" s="606"/>
      <c r="D49" s="606"/>
      <c r="E49" s="606"/>
      <c r="F49" s="606"/>
      <c r="G49" s="606"/>
      <c r="H49" s="606"/>
      <c r="I49" s="606"/>
      <c r="J49" s="606"/>
    </row>
  </sheetData>
  <mergeCells count="39">
    <mergeCell ref="B34:J34"/>
    <mergeCell ref="B36:B38"/>
    <mergeCell ref="F36:F38"/>
    <mergeCell ref="B48:J48"/>
    <mergeCell ref="B49:J49"/>
    <mergeCell ref="B33:J33"/>
    <mergeCell ref="B21:C21"/>
    <mergeCell ref="B22:C22"/>
    <mergeCell ref="B23:C23"/>
    <mergeCell ref="B24:C24"/>
    <mergeCell ref="B25:C25"/>
    <mergeCell ref="B26:C26"/>
    <mergeCell ref="B27:C27"/>
    <mergeCell ref="B28:C28"/>
    <mergeCell ref="B29:C29"/>
    <mergeCell ref="B30:C30"/>
    <mergeCell ref="B31:C31"/>
    <mergeCell ref="B20:C20"/>
    <mergeCell ref="B8:C8"/>
    <mergeCell ref="B9:C9"/>
    <mergeCell ref="B10:C10"/>
    <mergeCell ref="B11:C11"/>
    <mergeCell ref="B12:C12"/>
    <mergeCell ref="B13:C13"/>
    <mergeCell ref="B14:C14"/>
    <mergeCell ref="B15:C15"/>
    <mergeCell ref="B16:C16"/>
    <mergeCell ref="B17:C17"/>
    <mergeCell ref="B18:C18"/>
    <mergeCell ref="B2:J2"/>
    <mergeCell ref="B3:J3"/>
    <mergeCell ref="B4:J4"/>
    <mergeCell ref="B5:J5"/>
    <mergeCell ref="B6:C7"/>
    <mergeCell ref="E6:E7"/>
    <mergeCell ref="F6:F7"/>
    <mergeCell ref="G6:G7"/>
    <mergeCell ref="I6:I7"/>
    <mergeCell ref="J6:J7"/>
  </mergeCells>
  <printOptions horizontalCentered="1"/>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ESF</vt:lpstr>
      <vt:lpstr>ESF-LDF</vt:lpstr>
      <vt:lpstr>EA</vt:lpstr>
      <vt:lpstr>EVHP</vt:lpstr>
      <vt:lpstr>ECSF</vt:lpstr>
      <vt:lpstr>EFE</vt:lpstr>
      <vt:lpstr>EAA</vt:lpstr>
      <vt:lpstr>EADyOP</vt:lpstr>
      <vt:lpstr>EADyOP_LDF</vt:lpstr>
      <vt:lpstr>IAODF_LDF</vt:lpstr>
      <vt:lpstr>IPC</vt:lpstr>
      <vt:lpstr>IPF</vt:lpstr>
      <vt:lpstr>CIPyC-CEPyC</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Alberto Rojo</dc:creator>
  <cp:lastModifiedBy>PC08</cp:lastModifiedBy>
  <cp:lastPrinted>2017-11-13T22:40:13Z</cp:lastPrinted>
  <dcterms:created xsi:type="dcterms:W3CDTF">2017-08-13T07:50:40Z</dcterms:created>
  <dcterms:modified xsi:type="dcterms:W3CDTF">2017-12-01T19:22:51Z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 ESFD LDF.xlsx</vt:lpwstr>
  </property>
</Properties>
</file>